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25" yWindow="-240" windowWidth="11445" windowHeight="9660" tabRatio="597"/>
  </bookViews>
  <sheets>
    <sheet name="questionario2016" sheetId="1" r:id="rId1"/>
  </sheets>
  <definedNames>
    <definedName name="_xlnm._FilterDatabase" localSheetId="0" hidden="1">questionario2016!$E$1:$J$36</definedName>
    <definedName name="_xlnm.Print_Area" localSheetId="0">questionario2016!#REF!</definedName>
    <definedName name="costolibro">#REF!</definedName>
    <definedName name="costolibro1">questionario2016!$C$85</definedName>
    <definedName name="costomm">#REF!</definedName>
    <definedName name="costoMM_Libri">#REF!</definedName>
    <definedName name="costomultimediale1">questionario2016!$C$86</definedName>
    <definedName name="patrimonio98MM">#REF!,#REF!</definedName>
    <definedName name="_xlnm.Print_Titles" localSheetId="0">questionario2016!#REF!</definedName>
  </definedNames>
  <calcPr calcId="145621"/>
</workbook>
</file>

<file path=xl/calcChain.xml><?xml version="1.0" encoding="utf-8"?>
<calcChain xmlns="http://schemas.openxmlformats.org/spreadsheetml/2006/main">
  <c r="DI41" i="1" l="1"/>
  <c r="DJ41" i="1"/>
  <c r="DK41" i="1"/>
  <c r="DL41" i="1"/>
  <c r="DM41" i="1"/>
  <c r="DR41" i="1" s="1"/>
  <c r="DN41" i="1"/>
  <c r="DO41" i="1"/>
  <c r="DP41" i="1"/>
  <c r="DQ41" i="1"/>
  <c r="DI42" i="1"/>
  <c r="DJ42" i="1"/>
  <c r="DK42" i="1"/>
  <c r="DL42" i="1"/>
  <c r="DM42" i="1"/>
  <c r="DN42" i="1"/>
  <c r="DO42" i="1"/>
  <c r="DP42" i="1"/>
  <c r="DI43" i="1"/>
  <c r="DJ43" i="1"/>
  <c r="DK43" i="1"/>
  <c r="DL43" i="1"/>
  <c r="DM43" i="1"/>
  <c r="DN43" i="1"/>
  <c r="DO43" i="1"/>
  <c r="DP43" i="1"/>
  <c r="DI44" i="1"/>
  <c r="DJ44" i="1"/>
  <c r="DK44" i="1"/>
  <c r="DL44" i="1"/>
  <c r="DR44" i="1" s="1"/>
  <c r="DI45" i="1"/>
  <c r="DJ45" i="1"/>
  <c r="DK45" i="1"/>
  <c r="DL45" i="1"/>
  <c r="DR45" i="1" s="1"/>
  <c r="DI46" i="1"/>
  <c r="DJ46" i="1"/>
  <c r="DK46" i="1"/>
  <c r="DL46" i="1"/>
  <c r="DM46" i="1"/>
  <c r="DN46" i="1"/>
  <c r="DO46" i="1"/>
  <c r="DP46" i="1"/>
  <c r="DI47" i="1"/>
  <c r="DJ47" i="1"/>
  <c r="DK47" i="1"/>
  <c r="DL47" i="1"/>
  <c r="DM47" i="1"/>
  <c r="DN47" i="1"/>
  <c r="DO47" i="1"/>
  <c r="DP47" i="1"/>
  <c r="DI48" i="1"/>
  <c r="DJ48" i="1"/>
  <c r="DK48" i="1"/>
  <c r="DL48" i="1"/>
  <c r="DR48" i="1" s="1"/>
  <c r="DI49" i="1"/>
  <c r="DJ49" i="1"/>
  <c r="DK49" i="1"/>
  <c r="DL49" i="1"/>
  <c r="DI50" i="1"/>
  <c r="DJ50" i="1"/>
  <c r="DK50" i="1"/>
  <c r="DL50" i="1"/>
  <c r="DM50" i="1"/>
  <c r="DN50" i="1"/>
  <c r="DO50" i="1"/>
  <c r="DP50" i="1"/>
  <c r="DI51" i="1"/>
  <c r="DJ51" i="1"/>
  <c r="DK51" i="1"/>
  <c r="DL51" i="1"/>
  <c r="DM51" i="1"/>
  <c r="DN51" i="1"/>
  <c r="DO51" i="1"/>
  <c r="DP51" i="1"/>
  <c r="DI52" i="1"/>
  <c r="DJ52" i="1"/>
  <c r="DK52" i="1"/>
  <c r="DL52" i="1"/>
  <c r="DM52" i="1"/>
  <c r="DN52" i="1"/>
  <c r="DO52" i="1"/>
  <c r="DP52" i="1"/>
  <c r="DI53" i="1"/>
  <c r="DJ53" i="1"/>
  <c r="DK53" i="1"/>
  <c r="DL53" i="1"/>
  <c r="DM53" i="1"/>
  <c r="DN53" i="1"/>
  <c r="DO53" i="1"/>
  <c r="DP53" i="1"/>
  <c r="DI55" i="1"/>
  <c r="DJ55" i="1"/>
  <c r="DK55" i="1"/>
  <c r="DL55" i="1"/>
  <c r="DI56" i="1"/>
  <c r="DJ56" i="1"/>
  <c r="DK56" i="1"/>
  <c r="DL56" i="1"/>
  <c r="DM56" i="1"/>
  <c r="DN56" i="1"/>
  <c r="DO56" i="1"/>
  <c r="DP56" i="1"/>
  <c r="DI57" i="1"/>
  <c r="DJ57" i="1"/>
  <c r="DK57" i="1"/>
  <c r="DL57" i="1"/>
  <c r="DM57" i="1"/>
  <c r="DN57" i="1"/>
  <c r="DO57" i="1"/>
  <c r="DP57" i="1"/>
  <c r="DI58" i="1"/>
  <c r="DJ58" i="1"/>
  <c r="DK58" i="1"/>
  <c r="DL58" i="1"/>
  <c r="DI59" i="1"/>
  <c r="DJ59" i="1"/>
  <c r="DK59" i="1"/>
  <c r="DL59" i="1"/>
  <c r="DR59" i="1" s="1"/>
  <c r="DI60" i="1"/>
  <c r="DJ60" i="1"/>
  <c r="DK60" i="1"/>
  <c r="DL60" i="1"/>
  <c r="DR60" i="1" s="1"/>
  <c r="DM60" i="1"/>
  <c r="DN60" i="1"/>
  <c r="DO60" i="1"/>
  <c r="DP60" i="1"/>
  <c r="DI61" i="1"/>
  <c r="DJ61" i="1"/>
  <c r="DK61" i="1"/>
  <c r="DL61" i="1"/>
  <c r="DM61" i="1"/>
  <c r="DN61" i="1"/>
  <c r="DO61" i="1"/>
  <c r="DP61" i="1"/>
  <c r="DI62" i="1"/>
  <c r="DJ62" i="1"/>
  <c r="DK62" i="1"/>
  <c r="DL62" i="1"/>
  <c r="DR62" i="1" s="1"/>
  <c r="DI63" i="1"/>
  <c r="DJ63" i="1"/>
  <c r="DK63" i="1"/>
  <c r="DL63" i="1"/>
  <c r="DR63" i="1" s="1"/>
  <c r="DI64" i="1"/>
  <c r="DJ64" i="1"/>
  <c r="DK64" i="1"/>
  <c r="DL64" i="1"/>
  <c r="DR64" i="1" s="1"/>
  <c r="DI65" i="1"/>
  <c r="DJ65" i="1"/>
  <c r="DK65" i="1"/>
  <c r="DL65" i="1"/>
  <c r="DR65" i="1" s="1"/>
  <c r="DI66" i="1"/>
  <c r="DJ66" i="1"/>
  <c r="DK66" i="1"/>
  <c r="DL66" i="1"/>
  <c r="DR66" i="1" s="1"/>
  <c r="DI67" i="1"/>
  <c r="DJ67" i="1"/>
  <c r="DK67" i="1"/>
  <c r="DL67" i="1"/>
  <c r="DR67" i="1"/>
  <c r="DI68" i="1"/>
  <c r="DJ68" i="1"/>
  <c r="DK68" i="1"/>
  <c r="DL68" i="1"/>
  <c r="DI69" i="1"/>
  <c r="DJ69" i="1"/>
  <c r="DK69" i="1"/>
  <c r="DL69" i="1"/>
  <c r="DI70" i="1"/>
  <c r="DJ70" i="1"/>
  <c r="DK70" i="1"/>
  <c r="DL70" i="1"/>
  <c r="DM70" i="1"/>
  <c r="DN70" i="1"/>
  <c r="DO70" i="1"/>
  <c r="DP70" i="1"/>
  <c r="DI71" i="1"/>
  <c r="DJ71" i="1"/>
  <c r="DK71" i="1"/>
  <c r="DL71" i="1"/>
  <c r="DM71" i="1"/>
  <c r="DN71" i="1"/>
  <c r="DO71" i="1"/>
  <c r="DP71" i="1"/>
  <c r="DI72" i="1"/>
  <c r="DJ72" i="1"/>
  <c r="DK72" i="1"/>
  <c r="DL72" i="1"/>
  <c r="DI73" i="1"/>
  <c r="DJ73" i="1"/>
  <c r="DK73" i="1"/>
  <c r="DL73" i="1"/>
  <c r="DI74" i="1"/>
  <c r="DJ74" i="1"/>
  <c r="DK74" i="1"/>
  <c r="DL74" i="1"/>
  <c r="DM74" i="1"/>
  <c r="DN74" i="1"/>
  <c r="DO74" i="1"/>
  <c r="DP74" i="1"/>
  <c r="DI75" i="1"/>
  <c r="DJ75" i="1"/>
  <c r="DK75" i="1"/>
  <c r="DL75" i="1"/>
  <c r="DM75" i="1"/>
  <c r="DN75" i="1"/>
  <c r="DO75" i="1"/>
  <c r="DP75" i="1"/>
  <c r="DI76" i="1"/>
  <c r="DJ76" i="1"/>
  <c r="DK76" i="1"/>
  <c r="DL76" i="1"/>
  <c r="DM76" i="1"/>
  <c r="DN76" i="1"/>
  <c r="DO76" i="1"/>
  <c r="DP76" i="1"/>
  <c r="DI77" i="1"/>
  <c r="DJ77" i="1"/>
  <c r="DK77" i="1"/>
  <c r="DL77" i="1"/>
  <c r="DR77" i="1" s="1"/>
  <c r="DM77" i="1"/>
  <c r="DN77" i="1"/>
  <c r="DO77" i="1"/>
  <c r="DP77" i="1"/>
  <c r="DI78" i="1"/>
  <c r="DJ78" i="1"/>
  <c r="DK78" i="1"/>
  <c r="DL78" i="1"/>
  <c r="DM78" i="1"/>
  <c r="DN78" i="1"/>
  <c r="DO78" i="1"/>
  <c r="DP78" i="1"/>
  <c r="DI79" i="1"/>
  <c r="DJ79" i="1"/>
  <c r="DK79" i="1"/>
  <c r="DL79" i="1"/>
  <c r="DR79" i="1" s="1"/>
  <c r="DM79" i="1"/>
  <c r="DN79" i="1"/>
  <c r="DO79" i="1"/>
  <c r="DP79" i="1"/>
  <c r="DI80" i="1"/>
  <c r="DJ80" i="1"/>
  <c r="DK80" i="1"/>
  <c r="DL80" i="1"/>
  <c r="DM80" i="1"/>
  <c r="DN80" i="1"/>
  <c r="DO80" i="1"/>
  <c r="DI81" i="1"/>
  <c r="DJ81" i="1"/>
  <c r="DK81" i="1"/>
  <c r="DL81" i="1"/>
  <c r="DM81" i="1"/>
  <c r="DN81" i="1"/>
  <c r="DO81" i="1"/>
  <c r="DP81" i="1"/>
  <c r="DI82" i="1"/>
  <c r="DJ82" i="1"/>
  <c r="DK82" i="1"/>
  <c r="DL82" i="1"/>
  <c r="DR82" i="1" s="1"/>
  <c r="DI83" i="1"/>
  <c r="DJ83" i="1"/>
  <c r="DK83" i="1"/>
  <c r="DL83" i="1"/>
  <c r="DR83" i="1" s="1"/>
  <c r="D84" i="1"/>
  <c r="DI84" i="1"/>
  <c r="DJ84" i="1"/>
  <c r="DK84" i="1"/>
  <c r="DL84" i="1"/>
  <c r="DR84" i="1" s="1"/>
  <c r="DI85" i="1"/>
  <c r="DJ85" i="1"/>
  <c r="DK85" i="1"/>
  <c r="DL85" i="1"/>
  <c r="DR85" i="1" s="1"/>
  <c r="DR73" i="1" l="1"/>
  <c r="DR68" i="1"/>
  <c r="DQ50" i="1"/>
  <c r="DQ47" i="1"/>
  <c r="DR55" i="1"/>
  <c r="DQ52" i="1"/>
  <c r="DR50" i="1"/>
  <c r="DR72" i="1"/>
  <c r="DR69" i="1"/>
  <c r="DR58" i="1"/>
  <c r="DR57" i="1"/>
  <c r="DR52" i="1"/>
  <c r="DR81" i="1"/>
  <c r="DQ51" i="1"/>
  <c r="DQ46" i="1"/>
  <c r="DR70" i="1"/>
  <c r="DQ79" i="1"/>
  <c r="DQ78" i="1"/>
  <c r="DR74" i="1"/>
  <c r="DQ70" i="1"/>
  <c r="DQ61" i="1"/>
  <c r="DR49" i="1"/>
  <c r="DR47" i="1"/>
  <c r="DQ43" i="1"/>
  <c r="DQ42" i="1"/>
  <c r="DQ77" i="1"/>
  <c r="DQ76" i="1"/>
  <c r="DR71" i="1"/>
  <c r="DQ60" i="1"/>
  <c r="DR56" i="1"/>
  <c r="DR53" i="1"/>
  <c r="DR46" i="1"/>
  <c r="DR78" i="1"/>
  <c r="DQ75" i="1"/>
  <c r="DQ74" i="1"/>
  <c r="DR61" i="1"/>
  <c r="DR51" i="1"/>
  <c r="DR43" i="1"/>
  <c r="DQ81" i="1"/>
  <c r="DR76" i="1"/>
  <c r="DR75" i="1"/>
  <c r="DQ71" i="1"/>
  <c r="DQ57" i="1"/>
  <c r="DQ56" i="1"/>
  <c r="DQ53" i="1"/>
  <c r="DR42" i="1"/>
  <c r="D36" i="1"/>
  <c r="C36" i="1"/>
  <c r="DK3" i="1" l="1"/>
  <c r="DK5" i="1"/>
  <c r="DK6" i="1"/>
  <c r="DK7" i="1"/>
  <c r="DK8" i="1"/>
  <c r="DK9" i="1"/>
  <c r="DK10" i="1"/>
  <c r="DK13" i="1"/>
  <c r="DK14" i="1"/>
  <c r="DK17" i="1"/>
  <c r="DK18" i="1"/>
  <c r="DK19" i="1"/>
  <c r="DK20" i="1"/>
  <c r="DK21" i="1"/>
  <c r="DK23" i="1"/>
  <c r="DK24" i="1"/>
  <c r="DK25" i="1"/>
  <c r="DK27" i="1"/>
  <c r="DK28" i="1"/>
  <c r="DK29" i="1"/>
  <c r="DK30" i="1"/>
  <c r="DK32" i="1"/>
  <c r="DK33" i="1"/>
  <c r="DK34" i="1"/>
  <c r="DK35" i="1"/>
  <c r="DK2" i="1"/>
  <c r="DL3" i="1"/>
  <c r="DL5" i="1"/>
  <c r="DL6" i="1"/>
  <c r="DL7" i="1"/>
  <c r="DL8" i="1"/>
  <c r="DL9" i="1"/>
  <c r="DL10" i="1"/>
  <c r="DL13" i="1"/>
  <c r="DL14" i="1"/>
  <c r="DL17" i="1"/>
  <c r="DL18" i="1"/>
  <c r="DL19" i="1"/>
  <c r="DL20" i="1"/>
  <c r="DL21" i="1"/>
  <c r="DL23" i="1"/>
  <c r="DL24" i="1"/>
  <c r="DL25" i="1"/>
  <c r="DL27" i="1"/>
  <c r="DL28" i="1"/>
  <c r="DL29" i="1"/>
  <c r="DL30" i="1"/>
  <c r="DL32" i="1"/>
  <c r="DL33" i="1"/>
  <c r="DL34" i="1"/>
  <c r="DL35" i="1"/>
  <c r="DL2" i="1"/>
  <c r="DJ3" i="1"/>
  <c r="DJ5" i="1"/>
  <c r="DJ6" i="1"/>
  <c r="DJ7" i="1"/>
  <c r="DJ8" i="1"/>
  <c r="DJ9" i="1"/>
  <c r="DJ10" i="1"/>
  <c r="DJ13" i="1"/>
  <c r="DJ14" i="1"/>
  <c r="DJ17" i="1"/>
  <c r="DJ18" i="1"/>
  <c r="DJ19" i="1"/>
  <c r="DJ20" i="1"/>
  <c r="DJ21" i="1"/>
  <c r="DJ23" i="1"/>
  <c r="DJ24" i="1"/>
  <c r="DJ25" i="1"/>
  <c r="DJ27" i="1"/>
  <c r="DJ28" i="1"/>
  <c r="DJ29" i="1"/>
  <c r="DJ30" i="1"/>
  <c r="DJ32" i="1"/>
  <c r="DJ33" i="1"/>
  <c r="DJ34" i="1"/>
  <c r="DJ35" i="1"/>
  <c r="DJ2" i="1"/>
  <c r="DI3" i="1"/>
  <c r="DI5" i="1"/>
  <c r="DI6" i="1"/>
  <c r="DI7" i="1"/>
  <c r="DI8" i="1"/>
  <c r="DI9" i="1"/>
  <c r="DI10" i="1"/>
  <c r="DI13" i="1"/>
  <c r="DI14" i="1"/>
  <c r="DI17" i="1"/>
  <c r="DI18" i="1"/>
  <c r="DI19" i="1"/>
  <c r="DI20" i="1"/>
  <c r="DI21" i="1"/>
  <c r="DI23" i="1"/>
  <c r="DI24" i="1"/>
  <c r="DI25" i="1"/>
  <c r="DI27" i="1"/>
  <c r="DI28" i="1"/>
  <c r="DI29" i="1"/>
  <c r="DI30" i="1"/>
  <c r="DI32" i="1"/>
  <c r="DI33" i="1"/>
  <c r="DI34" i="1"/>
  <c r="DI35" i="1"/>
  <c r="DI2" i="1"/>
  <c r="DG3" i="1" l="1"/>
  <c r="DG5" i="1"/>
  <c r="DG6" i="1"/>
  <c r="DG7" i="1"/>
  <c r="DG8" i="1"/>
  <c r="DG9" i="1"/>
  <c r="DG10" i="1"/>
  <c r="DG13" i="1"/>
  <c r="DG14" i="1"/>
  <c r="DG17" i="1"/>
  <c r="DG18" i="1"/>
  <c r="DG19" i="1"/>
  <c r="DG20" i="1"/>
  <c r="DG21" i="1"/>
  <c r="DG23" i="1"/>
  <c r="DG24" i="1"/>
  <c r="DG25" i="1"/>
  <c r="DG27" i="1"/>
  <c r="DG28" i="1"/>
  <c r="DG29" i="1"/>
  <c r="DG30" i="1"/>
  <c r="DG32" i="1"/>
  <c r="DG33" i="1"/>
  <c r="DG34" i="1"/>
  <c r="DG35" i="1"/>
  <c r="DF3" i="1"/>
  <c r="DF5" i="1"/>
  <c r="DF6" i="1"/>
  <c r="DF7" i="1"/>
  <c r="DF8" i="1"/>
  <c r="DF9" i="1"/>
  <c r="DF10" i="1"/>
  <c r="DF13" i="1"/>
  <c r="DF14" i="1"/>
  <c r="DF17" i="1"/>
  <c r="DF18" i="1"/>
  <c r="DF19" i="1"/>
  <c r="DF20" i="1"/>
  <c r="DF21" i="1"/>
  <c r="DF23" i="1"/>
  <c r="DF24" i="1"/>
  <c r="DF25" i="1"/>
  <c r="DF27" i="1"/>
  <c r="DF28" i="1"/>
  <c r="DF29" i="1"/>
  <c r="DF30" i="1"/>
  <c r="DF32" i="1"/>
  <c r="DF33" i="1"/>
  <c r="DF34" i="1"/>
  <c r="DF35" i="1"/>
  <c r="DG22" i="1" l="1"/>
  <c r="DG26" i="1"/>
  <c r="DI11" i="1" l="1"/>
  <c r="DK11" i="1"/>
  <c r="DJ11" i="1"/>
  <c r="DL11" i="1" l="1"/>
  <c r="DI4" i="1" l="1"/>
  <c r="DK4" i="1"/>
  <c r="DL4" i="1"/>
  <c r="DI12" i="1"/>
  <c r="DK12" i="1"/>
  <c r="DJ12" i="1"/>
  <c r="DI15" i="1"/>
  <c r="DK15" i="1"/>
  <c r="DJ15" i="1"/>
  <c r="DI16" i="1"/>
  <c r="DK16" i="1"/>
  <c r="DJ16" i="1"/>
  <c r="DI22" i="1"/>
  <c r="DK22" i="1"/>
  <c r="DJ22" i="1"/>
  <c r="DI26" i="1"/>
  <c r="DK26" i="1"/>
  <c r="DJ26" i="1"/>
  <c r="DL26" i="1"/>
  <c r="DA28" i="1"/>
  <c r="DA29" i="1"/>
  <c r="DA30" i="1"/>
  <c r="DI31" i="1"/>
  <c r="DK31" i="1"/>
  <c r="DJ31" i="1"/>
  <c r="DA32" i="1"/>
  <c r="DA33" i="1"/>
  <c r="DA34" i="1"/>
  <c r="DA35" i="1"/>
  <c r="DL15" i="1" l="1"/>
  <c r="DL16" i="1"/>
  <c r="DL12" i="1"/>
  <c r="DB19" i="1"/>
  <c r="DE19" i="1"/>
  <c r="DE18" i="1"/>
  <c r="DB18" i="1"/>
  <c r="DB17" i="1"/>
  <c r="DE17" i="1"/>
  <c r="DE20" i="1"/>
  <c r="DB20" i="1"/>
  <c r="DL31" i="1"/>
  <c r="DJ4" i="1"/>
  <c r="DL22" i="1"/>
  <c r="DA31" i="1"/>
  <c r="DH11" i="1"/>
  <c r="DK36" i="1"/>
  <c r="DH22" i="1"/>
  <c r="DA12" i="1"/>
  <c r="DI36" i="1"/>
  <c r="DJ36" i="1"/>
  <c r="DL36" i="1"/>
  <c r="DP35" i="1"/>
  <c r="DO35" i="1"/>
  <c r="DN35" i="1"/>
  <c r="DM35" i="1"/>
  <c r="DH35" i="1"/>
  <c r="DD35" i="1"/>
  <c r="DP34" i="1"/>
  <c r="DO34" i="1"/>
  <c r="DN34" i="1"/>
  <c r="DM34" i="1"/>
  <c r="DH34" i="1"/>
  <c r="DD34" i="1"/>
  <c r="DP33" i="1"/>
  <c r="DO33" i="1"/>
  <c r="DN33" i="1"/>
  <c r="DM33" i="1"/>
  <c r="DH33" i="1"/>
  <c r="DD33" i="1"/>
  <c r="DP32" i="1"/>
  <c r="DO32" i="1"/>
  <c r="DN32" i="1"/>
  <c r="DM32" i="1"/>
  <c r="DH32" i="1"/>
  <c r="DD32" i="1"/>
  <c r="DP31" i="1"/>
  <c r="DG31" i="1"/>
  <c r="DN31" i="1"/>
  <c r="DO31" i="1"/>
  <c r="DP30" i="1"/>
  <c r="DO30" i="1"/>
  <c r="DN30" i="1"/>
  <c r="DM30" i="1"/>
  <c r="DH30" i="1"/>
  <c r="DD30" i="1"/>
  <c r="DP29" i="1"/>
  <c r="DO29" i="1"/>
  <c r="DN29" i="1"/>
  <c r="DM29" i="1"/>
  <c r="DH29" i="1"/>
  <c r="DD29" i="1"/>
  <c r="DP28" i="1"/>
  <c r="DO28" i="1"/>
  <c r="DN28" i="1"/>
  <c r="DM28" i="1"/>
  <c r="DH28" i="1"/>
  <c r="DD28" i="1"/>
  <c r="DP27" i="1"/>
  <c r="DO27" i="1"/>
  <c r="DN27" i="1"/>
  <c r="DM27" i="1"/>
  <c r="DD27" i="1"/>
  <c r="DH27" i="1"/>
  <c r="DP26" i="1"/>
  <c r="DM26" i="1"/>
  <c r="DN26" i="1"/>
  <c r="DO26" i="1"/>
  <c r="DF26" i="1"/>
  <c r="DP25" i="1"/>
  <c r="DO25" i="1"/>
  <c r="DN25" i="1"/>
  <c r="DM25" i="1"/>
  <c r="DD25" i="1"/>
  <c r="DA25" i="1"/>
  <c r="DP24" i="1"/>
  <c r="DO24" i="1"/>
  <c r="DN24" i="1"/>
  <c r="DM24" i="1"/>
  <c r="DH24" i="1"/>
  <c r="DD24" i="1"/>
  <c r="DA24" i="1"/>
  <c r="DP23" i="1"/>
  <c r="DO23" i="1"/>
  <c r="DN23" i="1"/>
  <c r="DM23" i="1"/>
  <c r="DD23" i="1"/>
  <c r="DA23" i="1"/>
  <c r="DP22" i="1"/>
  <c r="DN22" i="1"/>
  <c r="DO22" i="1"/>
  <c r="DP21" i="1"/>
  <c r="DO21" i="1"/>
  <c r="DN21" i="1"/>
  <c r="DM21" i="1"/>
  <c r="DH21" i="1"/>
  <c r="DA21" i="1"/>
  <c r="DD21" i="1"/>
  <c r="DP20" i="1"/>
  <c r="DO20" i="1"/>
  <c r="DN20" i="1"/>
  <c r="DM20" i="1"/>
  <c r="DA20" i="1"/>
  <c r="DD20" i="1"/>
  <c r="DH20" i="1"/>
  <c r="DP19" i="1"/>
  <c r="DO19" i="1"/>
  <c r="DN19" i="1"/>
  <c r="DM19" i="1"/>
  <c r="DA19" i="1"/>
  <c r="DH19" i="1"/>
  <c r="DP18" i="1"/>
  <c r="DO18" i="1"/>
  <c r="DN18" i="1"/>
  <c r="DM18" i="1"/>
  <c r="DA18" i="1"/>
  <c r="DP17" i="1"/>
  <c r="DO17" i="1"/>
  <c r="DN17" i="1"/>
  <c r="DM17" i="1"/>
  <c r="DH17" i="1"/>
  <c r="DA17" i="1"/>
  <c r="DD17" i="1"/>
  <c r="DP16" i="1"/>
  <c r="DN16" i="1"/>
  <c r="DO16" i="1"/>
  <c r="DF16" i="1"/>
  <c r="DP15" i="1"/>
  <c r="DG15" i="1"/>
  <c r="DF15" i="1"/>
  <c r="DN15" i="1"/>
  <c r="DO15" i="1"/>
  <c r="DA15" i="1"/>
  <c r="DP14" i="1"/>
  <c r="DO14" i="1"/>
  <c r="DN14" i="1"/>
  <c r="DM14" i="1"/>
  <c r="DH14" i="1"/>
  <c r="DA14" i="1"/>
  <c r="DD14" i="1"/>
  <c r="DP13" i="1"/>
  <c r="DO13" i="1"/>
  <c r="DN13" i="1"/>
  <c r="DM13" i="1"/>
  <c r="DH13" i="1"/>
  <c r="DD13" i="1"/>
  <c r="DA13" i="1"/>
  <c r="DP12" i="1"/>
  <c r="DG12" i="1"/>
  <c r="DN12" i="1"/>
  <c r="DO12" i="1"/>
  <c r="DP11" i="1"/>
  <c r="DG11" i="1"/>
  <c r="DN11" i="1"/>
  <c r="DO11" i="1"/>
  <c r="DF11" i="1"/>
  <c r="DP10" i="1"/>
  <c r="DO10" i="1"/>
  <c r="DN10" i="1"/>
  <c r="DM10" i="1"/>
  <c r="DH10" i="1"/>
  <c r="DD10" i="1"/>
  <c r="DA10" i="1"/>
  <c r="DP9" i="1"/>
  <c r="DO9" i="1"/>
  <c r="DN9" i="1"/>
  <c r="DM9" i="1"/>
  <c r="DH9" i="1"/>
  <c r="DA9" i="1"/>
  <c r="DD9" i="1"/>
  <c r="DP8" i="1"/>
  <c r="DO8" i="1"/>
  <c r="DN8" i="1"/>
  <c r="DM8" i="1"/>
  <c r="DA8" i="1"/>
  <c r="DD8" i="1"/>
  <c r="DH8" i="1"/>
  <c r="DP7" i="1"/>
  <c r="DO7" i="1"/>
  <c r="DN7" i="1"/>
  <c r="DM7" i="1"/>
  <c r="DH7" i="1"/>
  <c r="DA7" i="1"/>
  <c r="DD7" i="1"/>
  <c r="DP6" i="1"/>
  <c r="DO6" i="1"/>
  <c r="DN6" i="1"/>
  <c r="DM6" i="1"/>
  <c r="DH6" i="1"/>
  <c r="DA6" i="1"/>
  <c r="DD6" i="1"/>
  <c r="DP5" i="1"/>
  <c r="DO5" i="1"/>
  <c r="DN5" i="1"/>
  <c r="DM5" i="1"/>
  <c r="DH5" i="1"/>
  <c r="DD5" i="1"/>
  <c r="DA5" i="1"/>
  <c r="DP4" i="1"/>
  <c r="DG4" i="1"/>
  <c r="DN4" i="1"/>
  <c r="DO4" i="1"/>
  <c r="DP3" i="1"/>
  <c r="DO3" i="1"/>
  <c r="DN3" i="1"/>
  <c r="DM3" i="1"/>
  <c r="DD3" i="1"/>
  <c r="DA3" i="1"/>
  <c r="DP2" i="1"/>
  <c r="DO2" i="1"/>
  <c r="DN2" i="1"/>
  <c r="DM2" i="1"/>
  <c r="DG2" i="1"/>
  <c r="DF2" i="1"/>
  <c r="DA2" i="1"/>
  <c r="DF4" i="1" l="1"/>
  <c r="DC19" i="1"/>
  <c r="DD19" i="1"/>
  <c r="DB35" i="1"/>
  <c r="DE35" i="1"/>
  <c r="DB33" i="1"/>
  <c r="DE33" i="1"/>
  <c r="DE32" i="1"/>
  <c r="DB32" i="1"/>
  <c r="DB34" i="1"/>
  <c r="DE34" i="1"/>
  <c r="DB30" i="1"/>
  <c r="DE30" i="1"/>
  <c r="DE28" i="1"/>
  <c r="DB28" i="1"/>
  <c r="DB27" i="1"/>
  <c r="DE27" i="1"/>
  <c r="DB29" i="1"/>
  <c r="DE29" i="1"/>
  <c r="DB25" i="1"/>
  <c r="DE25" i="1"/>
  <c r="DE23" i="1"/>
  <c r="DB23" i="1"/>
  <c r="DE24" i="1"/>
  <c r="DB24" i="1"/>
  <c r="DB21" i="1"/>
  <c r="DE21" i="1"/>
  <c r="DE14" i="1"/>
  <c r="DB14" i="1"/>
  <c r="DE13" i="1"/>
  <c r="DB13" i="1"/>
  <c r="DE7" i="1"/>
  <c r="DB7" i="1"/>
  <c r="DB10" i="1"/>
  <c r="DE10" i="1"/>
  <c r="DE8" i="1"/>
  <c r="DB8" i="1"/>
  <c r="DE5" i="1"/>
  <c r="DB5" i="1"/>
  <c r="DB9" i="1"/>
  <c r="DE9" i="1"/>
  <c r="DE6" i="1"/>
  <c r="DB6" i="1"/>
  <c r="DE3" i="1"/>
  <c r="DB3" i="1"/>
  <c r="DM4" i="1"/>
  <c r="DR4" i="1" s="1"/>
  <c r="DM16" i="1"/>
  <c r="DR16" i="1" s="1"/>
  <c r="DG16" i="1"/>
  <c r="DF12" i="1"/>
  <c r="DF22" i="1"/>
  <c r="DF31" i="1"/>
  <c r="DB26" i="1"/>
  <c r="DE26" i="1"/>
  <c r="DB12" i="1"/>
  <c r="DB4" i="1"/>
  <c r="DE4" i="1"/>
  <c r="DC20" i="1"/>
  <c r="DC13" i="1"/>
  <c r="DA11" i="1"/>
  <c r="DD11" i="1"/>
  <c r="DC3" i="1"/>
  <c r="DC32" i="1"/>
  <c r="DC28" i="1"/>
  <c r="DM12" i="1"/>
  <c r="DM11" i="1"/>
  <c r="DR11" i="1" s="1"/>
  <c r="DM22" i="1"/>
  <c r="DR22" i="1" s="1"/>
  <c r="DR10" i="1"/>
  <c r="DC33" i="1"/>
  <c r="DR13" i="1"/>
  <c r="DC24" i="1"/>
  <c r="DQ5" i="1"/>
  <c r="DE2" i="1"/>
  <c r="DR6" i="1"/>
  <c r="DR35" i="1"/>
  <c r="DQ3" i="1"/>
  <c r="DQ19" i="1"/>
  <c r="DR18" i="1"/>
  <c r="DR5" i="1"/>
  <c r="DR30" i="1"/>
  <c r="DR25" i="1"/>
  <c r="DC14" i="1"/>
  <c r="DQ7" i="1"/>
  <c r="DC9" i="1"/>
  <c r="DR9" i="1"/>
  <c r="DR14" i="1"/>
  <c r="DC21" i="1"/>
  <c r="DQ28" i="1"/>
  <c r="DQ33" i="1"/>
  <c r="DQ6" i="1"/>
  <c r="DR7" i="1"/>
  <c r="DQ8" i="1"/>
  <c r="DQ20" i="1"/>
  <c r="DQ23" i="1"/>
  <c r="DQ32" i="1"/>
  <c r="DR34" i="1"/>
  <c r="DR8" i="1"/>
  <c r="DQ13" i="1"/>
  <c r="DC23" i="1"/>
  <c r="DR27" i="1"/>
  <c r="DC29" i="1"/>
  <c r="DR32" i="1"/>
  <c r="DC34" i="1"/>
  <c r="DQ14" i="1"/>
  <c r="DR19" i="1"/>
  <c r="DQ30" i="1"/>
  <c r="DQ9" i="1"/>
  <c r="DQ21" i="1"/>
  <c r="DR29" i="1"/>
  <c r="DC10" i="1"/>
  <c r="DC30" i="1"/>
  <c r="DH2" i="1"/>
  <c r="DD22" i="1"/>
  <c r="DQ2" i="1"/>
  <c r="DR23" i="1"/>
  <c r="DQ24" i="1"/>
  <c r="DR28" i="1"/>
  <c r="DH4" i="1"/>
  <c r="DQ10" i="1"/>
  <c r="DQ17" i="1"/>
  <c r="DC25" i="1"/>
  <c r="DR26" i="1"/>
  <c r="DR3" i="1"/>
  <c r="DB2" i="1"/>
  <c r="DC5" i="1"/>
  <c r="DC6" i="1"/>
  <c r="DM15" i="1"/>
  <c r="DR20" i="1"/>
  <c r="DA22" i="1"/>
  <c r="DD26" i="1"/>
  <c r="DM31" i="1"/>
  <c r="DR2" i="1"/>
  <c r="DA4" i="1"/>
  <c r="DG36" i="1"/>
  <c r="DR24" i="1"/>
  <c r="DQ25" i="1"/>
  <c r="DQ27" i="1"/>
  <c r="DC7" i="1"/>
  <c r="DC35" i="1"/>
  <c r="DD15" i="1"/>
  <c r="DH3" i="1"/>
  <c r="DC8" i="1"/>
  <c r="DD12" i="1"/>
  <c r="DA16" i="1"/>
  <c r="DD16" i="1"/>
  <c r="DD18" i="1"/>
  <c r="DQ18" i="1"/>
  <c r="DH23" i="1"/>
  <c r="DQ35" i="1"/>
  <c r="DQ29" i="1"/>
  <c r="DD31" i="1"/>
  <c r="DA26" i="1"/>
  <c r="DH31" i="1"/>
  <c r="DR33" i="1"/>
  <c r="DO36" i="1"/>
  <c r="DH12" i="1"/>
  <c r="DC17" i="1"/>
  <c r="DR17" i="1"/>
  <c r="DR21" i="1"/>
  <c r="DQ26" i="1"/>
  <c r="DH26" i="1"/>
  <c r="DQ34" i="1"/>
  <c r="DH16" i="1"/>
  <c r="DH25" i="1"/>
  <c r="DH15" i="1"/>
  <c r="DH18" i="1"/>
  <c r="DQ22" i="1" l="1"/>
  <c r="DA36" i="1"/>
  <c r="DC4" i="1"/>
  <c r="DD4" i="1"/>
  <c r="DF36" i="1"/>
  <c r="DE12" i="1"/>
  <c r="DB11" i="1"/>
  <c r="DE11" i="1"/>
  <c r="DE31" i="1"/>
  <c r="DB31" i="1"/>
  <c r="DE15" i="1"/>
  <c r="DB15" i="1"/>
  <c r="DE16" i="1"/>
  <c r="DB16" i="1"/>
  <c r="DE22" i="1"/>
  <c r="DB22" i="1"/>
  <c r="DQ12" i="1"/>
  <c r="DR15" i="1"/>
  <c r="DR12" i="1"/>
  <c r="DQ11" i="1"/>
  <c r="DQ15" i="1"/>
  <c r="DQ4" i="1"/>
  <c r="DC22" i="1"/>
  <c r="DC18" i="1"/>
  <c r="DC16" i="1"/>
  <c r="DR31" i="1"/>
  <c r="DQ31" i="1"/>
  <c r="DQ16" i="1"/>
  <c r="DC15" i="1"/>
  <c r="DH36" i="1"/>
  <c r="DC11" i="1"/>
  <c r="DC26" i="1"/>
  <c r="DD36" i="1"/>
  <c r="DC2" i="1"/>
  <c r="DD2" i="1"/>
  <c r="DC31" i="1"/>
  <c r="DC12" i="1"/>
  <c r="DM36" i="1"/>
  <c r="DN36" i="1"/>
  <c r="DP36" i="1"/>
  <c r="DB36" i="1" l="1"/>
  <c r="DE36" i="1"/>
  <c r="DR36" i="1"/>
  <c r="DC36" i="1"/>
  <c r="DQ36" i="1"/>
</calcChain>
</file>

<file path=xl/comments1.xml><?xml version="1.0" encoding="utf-8"?>
<comments xmlns="http://schemas.openxmlformats.org/spreadsheetml/2006/main">
  <authors>
    <author>rclerici1</author>
    <author>banco01</author>
    <author>depontifr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rclerici1:Dati al 1 gennaio2003 da Demoistat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2" authorId="1">
      <text>
        <r>
          <rPr>
            <b/>
            <sz val="8"/>
            <color indexed="81"/>
            <rFont val="Tahoma"/>
            <family val="2"/>
          </rPr>
          <t>banco01:</t>
        </r>
        <r>
          <rPr>
            <sz val="8"/>
            <color indexed="81"/>
            <rFont val="Tahoma"/>
            <family val="2"/>
          </rPr>
          <t xml:space="preserve">
30 ore settimanali a partire dall'inizio di ottobre 2006</t>
        </r>
      </text>
    </comment>
    <comment ref="CY20" authorId="2">
      <text>
        <r>
          <rPr>
            <b/>
            <sz val="8"/>
            <color indexed="81"/>
            <rFont val="Tahoma"/>
            <family val="2"/>
          </rPr>
          <t>depontifr:</t>
        </r>
        <r>
          <rPr>
            <sz val="8"/>
            <color indexed="81"/>
            <rFont val="Tahoma"/>
            <family val="2"/>
          </rPr>
          <t xml:space="preserve">
quota fissa (x 10 anni) ammortamento torre evaporativa impianto aria condizionata</t>
        </r>
      </text>
    </comment>
  </commentList>
</comments>
</file>

<file path=xl/sharedStrings.xml><?xml version="1.0" encoding="utf-8"?>
<sst xmlns="http://schemas.openxmlformats.org/spreadsheetml/2006/main" count="268" uniqueCount="199">
  <si>
    <t>famiglia</t>
  </si>
  <si>
    <t>COMUNE</t>
  </si>
  <si>
    <t>ABITANTI</t>
  </si>
  <si>
    <t>RAGAZZI</t>
  </si>
  <si>
    <t>sup. pubblico mq.</t>
  </si>
  <si>
    <t>sup. 
totale 
mq</t>
  </si>
  <si>
    <t>sup biblioteca ragazzi</t>
  </si>
  <si>
    <t>posti lettura</t>
  </si>
  <si>
    <t>terminali pc personale</t>
  </si>
  <si>
    <t>terminali pc pubblico</t>
  </si>
  <si>
    <t>Totale TP</t>
  </si>
  <si>
    <t>Totale Parz</t>
  </si>
  <si>
    <t>Ore tempo parziale</t>
  </si>
  <si>
    <t>Totale ruolo</t>
  </si>
  <si>
    <t>Profess</t>
  </si>
  <si>
    <t>Ore profess</t>
  </si>
  <si>
    <t>Termine</t>
  </si>
  <si>
    <t>Volontari S.C.</t>
  </si>
  <si>
    <t>Volontari</t>
  </si>
  <si>
    <t>Apertura</t>
  </si>
  <si>
    <t>Iscritti</t>
  </si>
  <si>
    <t>Adulti</t>
  </si>
  <si>
    <t>Ragazzi</t>
  </si>
  <si>
    <t>Prestito libri totale locale</t>
  </si>
  <si>
    <t>Prestito  libri adulti locale</t>
  </si>
  <si>
    <t>Prestito libri ragazzi locale</t>
  </si>
  <si>
    <t>Prestito libri Narr. locale</t>
  </si>
  <si>
    <t>Pres. Libri Narr. adulti locale</t>
  </si>
  <si>
    <t>Pres.libri Narr. Ragazzi locale</t>
  </si>
  <si>
    <t>Pres. Libri Sagg. locale</t>
  </si>
  <si>
    <t>Pres. Libri Sagg. Adulti locale</t>
  </si>
  <si>
    <t>Pres. Libri Sagg. Ragazzi locale</t>
  </si>
  <si>
    <t>Pres. Multim. locale</t>
  </si>
  <si>
    <t>Pres. Multim. Locale Adulti</t>
  </si>
  <si>
    <t>Pres. Multim. Ragazzi locale</t>
  </si>
  <si>
    <t>Prestito AD altre Bibl.Libri</t>
  </si>
  <si>
    <t>Prestito AD libri adulti locale</t>
  </si>
  <si>
    <t>Prestito AD libri ragazzi locale</t>
  </si>
  <si>
    <t>Prestito AD altre Bibl. Multim</t>
  </si>
  <si>
    <t>Prestito Adaltre  adulti Multim</t>
  </si>
  <si>
    <t>Prestito Adaltre ragazzi Multim</t>
  </si>
  <si>
    <t>Prestito AD altre Bibl. Totale</t>
  </si>
  <si>
    <t>Prestito da altre Bibl.Libri</t>
  </si>
  <si>
    <t>Prestito da altre libri adulti</t>
  </si>
  <si>
    <t>Prestito da  altre libri ragazzi</t>
  </si>
  <si>
    <t>Prestito da altre Bibl. Multim</t>
  </si>
  <si>
    <t>Prestito da altre  daulti Multim</t>
  </si>
  <si>
    <t>Prestito da altre Bibl.Totalw</t>
  </si>
  <si>
    <t>Prestito totale(Locale+ entra+ esce ) libri e multimediale</t>
  </si>
  <si>
    <t>Prestito totale opere(Locale+ esce ) libri e multimediale</t>
  </si>
  <si>
    <t>Prestito e-book</t>
  </si>
  <si>
    <t>consultazioni MLOL</t>
  </si>
  <si>
    <t>Utenti MLOL</t>
  </si>
  <si>
    <t>Fondo moderno</t>
  </si>
  <si>
    <t>Di cui ragazzi</t>
  </si>
  <si>
    <t>audiolibri</t>
  </si>
  <si>
    <t>Tot MM</t>
  </si>
  <si>
    <t>MM Ragazzi</t>
  </si>
  <si>
    <t>Totale</t>
  </si>
  <si>
    <t>Scarto tot</t>
  </si>
  <si>
    <t>Scarto volumi</t>
  </si>
  <si>
    <t>Scarto MM</t>
  </si>
  <si>
    <t>Accessioni libri</t>
  </si>
  <si>
    <t>Acc. Adulti</t>
  </si>
  <si>
    <t>Acc. Narr.</t>
  </si>
  <si>
    <t>Acc. Sagg.</t>
  </si>
  <si>
    <t>Acc. Rag.</t>
  </si>
  <si>
    <t>Ricevuti da Sistema</t>
  </si>
  <si>
    <t>Doni</t>
  </si>
  <si>
    <t>Acq. Per.</t>
  </si>
  <si>
    <t>Quotidiani</t>
  </si>
  <si>
    <t>Doni per.</t>
  </si>
  <si>
    <t>A/V. Tot.</t>
  </si>
  <si>
    <t>AV Adulti</t>
  </si>
  <si>
    <t>AV RAGAZZi</t>
  </si>
  <si>
    <t>Doni A/V</t>
  </si>
  <si>
    <t>Internet collegamenti</t>
  </si>
  <si>
    <t>Internet ore collegamenti</t>
  </si>
  <si>
    <t>Internet utenti</t>
  </si>
  <si>
    <t>Internet utenti adulti</t>
  </si>
  <si>
    <t>Internet utenti ragazzi</t>
  </si>
  <si>
    <t>Presenze</t>
  </si>
  <si>
    <t>Personale</t>
  </si>
  <si>
    <t>Acq. Libri</t>
  </si>
  <si>
    <t>Acq. MM</t>
  </si>
  <si>
    <t>Periodici</t>
  </si>
  <si>
    <t>Manutenzione libri</t>
  </si>
  <si>
    <t>Promozione lettura</t>
  </si>
  <si>
    <t>Sistema</t>
  </si>
  <si>
    <t>Manutenzione sede</t>
  </si>
  <si>
    <t>Gestione biblioteca</t>
  </si>
  <si>
    <t>Altro</t>
  </si>
  <si>
    <t>Totale spesa corrente</t>
  </si>
  <si>
    <t>Nuova sede</t>
  </si>
  <si>
    <t>Ristrutt. Sede</t>
  </si>
  <si>
    <t>Manut. Straord. Sede</t>
  </si>
  <si>
    <t>Adeg. Impianti</t>
  </si>
  <si>
    <t>Acq. Arredi</t>
  </si>
  <si>
    <t>Acq. Software</t>
  </si>
  <si>
    <t>Tot. Investimento</t>
  </si>
  <si>
    <t>indice di impatto</t>
  </si>
  <si>
    <t>indice di prestito (prestito per abitante</t>
  </si>
  <si>
    <t>costo per prestito</t>
  </si>
  <si>
    <t>costo per abitante</t>
  </si>
  <si>
    <t>indice di circolazione</t>
  </si>
  <si>
    <t>acquisti per 1000 abitante</t>
  </si>
  <si>
    <t>ore internet per abitanti</t>
  </si>
  <si>
    <t>Prestiti  per utente</t>
  </si>
  <si>
    <t>Risparmio Interner 1 Euro ORA</t>
  </si>
  <si>
    <t>Risparmio quotidiano = 2 letture giornaliere 1,5 Euro</t>
  </si>
  <si>
    <t>Risparmio Riviste = 2 letture giornaliere 3 Euro</t>
  </si>
  <si>
    <t>risparmio totale</t>
  </si>
  <si>
    <t>di cui grazie al CSBNO</t>
  </si>
  <si>
    <t>M</t>
  </si>
  <si>
    <t>ARESE</t>
  </si>
  <si>
    <t>SI</t>
  </si>
  <si>
    <t>NO</t>
  </si>
  <si>
    <t>P</t>
  </si>
  <si>
    <t>BARANZATE</t>
  </si>
  <si>
    <t>G</t>
  </si>
  <si>
    <t>BOLLATE</t>
  </si>
  <si>
    <t>BRESSO</t>
  </si>
  <si>
    <t>BUSTO GAROLFO</t>
  </si>
  <si>
    <t>no</t>
  </si>
  <si>
    <t>CANEGRATE</t>
  </si>
  <si>
    <t>si</t>
  </si>
  <si>
    <t>CERRO MAGGIORE</t>
  </si>
  <si>
    <t>CESATE</t>
  </si>
  <si>
    <t>CINISELLO BALSAMO</t>
  </si>
  <si>
    <t>CORMANO</t>
  </si>
  <si>
    <t>CORNAREDO</t>
  </si>
  <si>
    <t>CUSANO MILANINO</t>
  </si>
  <si>
    <t>DAIRAGO</t>
  </si>
  <si>
    <t>GARBAGNATE MILANESE</t>
  </si>
  <si>
    <t>LAINATE</t>
  </si>
  <si>
    <t>LEGNANO</t>
  </si>
  <si>
    <t>NERVIANO</t>
  </si>
  <si>
    <t>NOVATE MILANESE</t>
  </si>
  <si>
    <t>PADERNO DUGNANO</t>
  </si>
  <si>
    <t>PARABIAGO</t>
  </si>
  <si>
    <t>PERO</t>
  </si>
  <si>
    <t>POGLIANO MILANESE</t>
  </si>
  <si>
    <t>PREGNANA MILANESE</t>
  </si>
  <si>
    <t>RESCALDINA</t>
  </si>
  <si>
    <t>RHO</t>
  </si>
  <si>
    <t>RHO POPOLARE</t>
  </si>
  <si>
    <t>Sì</t>
  </si>
  <si>
    <t>SAN GIORGIO SU LEGNANO</t>
  </si>
  <si>
    <t>SAN VITTORE OLONA</t>
  </si>
  <si>
    <t>SENAGO</t>
  </si>
  <si>
    <t>SESTO SAN GIOVANNI</t>
  </si>
  <si>
    <t>SETTIMO MILANESE</t>
  </si>
  <si>
    <t>SOLARO</t>
  </si>
  <si>
    <t>VANZAGO</t>
  </si>
  <si>
    <t>VILLA CORTESE</t>
  </si>
  <si>
    <t>Biblioteche decentrate</t>
  </si>
  <si>
    <t>SESTO MARX</t>
  </si>
  <si>
    <t>SESTORAGAZZI</t>
  </si>
  <si>
    <t xml:space="preserve">GARBAGNATE MILANESE </t>
  </si>
  <si>
    <t>GARBAGNATE MILANESE centrale</t>
  </si>
  <si>
    <t>BarianaIncentro</t>
  </si>
  <si>
    <t>RHO Burba</t>
  </si>
  <si>
    <t>Centrho</t>
  </si>
  <si>
    <t>Piras</t>
  </si>
  <si>
    <t>Rho Durr</t>
  </si>
  <si>
    <t>Pero Cerchiate</t>
  </si>
  <si>
    <t>Punto Pero</t>
  </si>
  <si>
    <t>Cornaredo CENTRALE</t>
  </si>
  <si>
    <t>S.P. All'olmo</t>
  </si>
  <si>
    <t>CSBNO</t>
  </si>
  <si>
    <t>centrale</t>
  </si>
  <si>
    <t>central22</t>
  </si>
  <si>
    <t>CENTRALE_PROFES_csbno</t>
  </si>
  <si>
    <t xml:space="preserve">Lainate </t>
  </si>
  <si>
    <t>Lainate Barbaiana</t>
  </si>
  <si>
    <t>Storia locale</t>
  </si>
  <si>
    <t>Bollate Centrale</t>
  </si>
  <si>
    <t>Bollate CN</t>
  </si>
  <si>
    <t>Bollate CS</t>
  </si>
  <si>
    <t>Bollate Ospiate</t>
  </si>
  <si>
    <t>Bollate Montessori</t>
  </si>
  <si>
    <t>Cormano 1</t>
  </si>
  <si>
    <t>Cormano Bi</t>
  </si>
  <si>
    <t>variabili</t>
  </si>
  <si>
    <t>costo libro</t>
  </si>
  <si>
    <t>costo mutimediale</t>
  </si>
  <si>
    <t>internet</t>
  </si>
  <si>
    <t>Riviste</t>
  </si>
  <si>
    <t>quotidiani</t>
  </si>
  <si>
    <t>Risparmio prestito libri (11 Euro pervolume) locale</t>
  </si>
  <si>
    <t>Risparmio prestito libri (11 Euro pervolume) consorzio</t>
  </si>
  <si>
    <t>Risparmio prestito CD DVD (2 Euro pervolume) locale</t>
  </si>
  <si>
    <t>Risparmio prestito CD DVD (2 Euro pervolume) Consorzio</t>
  </si>
  <si>
    <t>utenti prestito digitale MLOL*€9 cad</t>
  </si>
  <si>
    <t>Cormano Brusuglio</t>
  </si>
  <si>
    <t>Rho Lucernate</t>
  </si>
  <si>
    <t>Totale della Popolazione residente al 1 gennaio 2016 demo.istat.it</t>
  </si>
  <si>
    <t>totale 2016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</si>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</sst>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-* #,##0_-;\-* #,##0_-;_-* &quot;-&quot;_-;_-@_-"/>
    <numFmt numFmtId="164" formatCode="_(* #,##0_);_(* \(#,##0\);_(* &quot;-&quot;_);_(@_)"/>
    <numFmt numFmtId="165" formatCode="#,##0.0"/>
    <numFmt numFmtId="166" formatCode="_(* #,##0.00_);_(* \(#,##0.00\);_(* &quot;-&quot;??_);_(@_)"/>
    <numFmt numFmtId="167" formatCode="_(* #,##0_);_(* \(#,##0\);_(* &quot;-&quot;??_);_(@_)"/>
    <numFmt numFmtId="168" formatCode="_(&quot;$&quot;* #,##0.00_);_(&quot;$&quot;* \(#,##0.00\);_(&quot;$&quot;* &quot;-&quot;??_);_(@_)"/>
    <numFmt numFmtId="169" formatCode="_-[$€-410]\ * #,##0.00_-;\-[$€-410]\ * #,##0.00_-;_-[$€-410]\ * &quot;-&quot;??_-;_-@_-"/>
    <numFmt numFmtId="170" formatCode="_-* #,##0_-;\-* #,##0_-;_-* &quot;-&quot;??_-;_-@_-"/>
    <numFmt numFmtId="171" formatCode="_([$€]* #,##0.00_);_([$€]* \(#,##0.00\);_([$€]* &quot;-&quot;??_);_(@_)"/>
    <numFmt numFmtId="172" formatCode="_(* #,##0.00_);_(* \(#,##0.00\);_(* \-??_);_(@_)"/>
    <numFmt numFmtId="173" formatCode="0.000_)"/>
    <numFmt numFmtId="174" formatCode="_ * #,##0_ ;_ * \-#,##0_ ;_ * &quot;-&quot;_ ;_ @_ "/>
    <numFmt numFmtId="175" formatCode="_ * #,##0.00_ ;_ * \-#,##0.00_ ;_ * &quot;-&quot;??_ ;_ @_ "/>
    <numFmt numFmtId="176" formatCode="_-&quot;£&quot;* #,##0_-;\-&quot;£&quot;* #,##0_-;_-&quot;£&quot;* &quot;-&quot;_-;_-@_-"/>
    <numFmt numFmtId="177" formatCode="_-&quot;£&quot;* #,##0.00_-;\-&quot;£&quot;* #,##0.00_-;_-&quot;£&quot;* &quot;-&quot;??_-;_-@_-"/>
    <numFmt numFmtId="178" formatCode="_([$€]* #,##0.00_);_([$€]* \(#,##0.00\);_([$€]* \-??_);_(@_)"/>
    <numFmt numFmtId="179" formatCode="_(* #,##0_);_(* \(#,##0\);_(* \-_);_(@_)"/>
    <numFmt numFmtId="180" formatCode="0.00_)"/>
    <numFmt numFmtId="181" formatCode="_-&quot;L.&quot;\ * #,##0_-;\-&quot;L.&quot;\ * #,##0_-;_-&quot;L.&quot;\ * &quot;-&quot;_-;_-@_-"/>
    <numFmt numFmtId="182" formatCode="_(\$* #,##0.00_);_(\$* \(#,##0.00\);_(\$* \-??_);_(@_)"/>
    <numFmt numFmtId="183" formatCode="_(\€* #,##0.00_);_(\€* \(#,##0.00\);_(\€* \-??_);_(@_)"/>
    <numFmt numFmtId="184" formatCode="[$€-410]\ #,##0.00;[Red]\-[$€-410]\ #,##0.00"/>
    <numFmt numFmtId="185" formatCode="_(&quot;€&quot;* #,##0.00_);_(&quot;€&quot;* \(#,##0.00\);_(&quot;€&quot;* &quot;-&quot;??_);_(@_)"/>
    <numFmt numFmtId="186" formatCode="[$€-410]\ #,##0.00;\-[$€-410]\ #,##0.00"/>
    <numFmt numFmtId="187" formatCode="&quot;€&quot;\ #,##0.00"/>
    <numFmt numFmtId="188" formatCode="[$€-410]\ #,##0.00\ ;\-[$€-410]\ #,##0.00\ ;[$€-410]&quot; -&quot;#\ ;@\ 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u/>
      <sz val="8.4"/>
      <color indexed="12"/>
      <name val="Arial"/>
      <family val="2"/>
    </font>
    <font>
      <u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ms Rmn"/>
    </font>
    <font>
      <sz val="11"/>
      <name val="Times New Roman"/>
      <family val="1"/>
    </font>
    <font>
      <sz val="11"/>
      <name val="Times New Roman"/>
      <family val="1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name val="Courier"/>
      <family val="3"/>
    </font>
    <font>
      <b/>
      <i/>
      <sz val="16"/>
      <name val="Helv"/>
    </font>
    <font>
      <b/>
      <i/>
      <sz val="16"/>
      <name val="Arial"/>
      <family val="2"/>
    </font>
    <font>
      <b/>
      <i/>
      <sz val="16"/>
      <name val="Arial"/>
      <family val="2"/>
      <charset val="1"/>
    </font>
    <font>
      <sz val="12"/>
      <name val="Helv"/>
    </font>
    <font>
      <sz val="10"/>
      <name val="MS Sans Serif"/>
      <family val="2"/>
      <charset val="1"/>
    </font>
    <font>
      <sz val="8"/>
      <color indexed="10"/>
      <name val="Arial Narrow"/>
      <family val="2"/>
    </font>
    <font>
      <sz val="8"/>
      <color indexed="10"/>
      <name val="Arial Narrow"/>
      <family val="2"/>
      <charset val="1"/>
    </font>
    <font>
      <sz val="11"/>
      <color theme="3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7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3" fontId="12" fillId="0" borderId="0"/>
    <xf numFmtId="173" fontId="13" fillId="0" borderId="0"/>
    <xf numFmtId="173" fontId="14" fillId="0" borderId="0"/>
    <xf numFmtId="173" fontId="14" fillId="0" borderId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15" fillId="0" borderId="0" applyFill="0" applyBorder="0" applyAlignment="0" applyProtection="0"/>
    <xf numFmtId="178" fontId="16" fillId="0" borderId="0"/>
    <xf numFmtId="178" fontId="17" fillId="0" borderId="0"/>
    <xf numFmtId="178" fontId="5" fillId="0" borderId="0"/>
    <xf numFmtId="179" fontId="17" fillId="0" borderId="0" applyBorder="0" applyProtection="0"/>
    <xf numFmtId="41" fontId="5" fillId="0" borderId="0" applyFont="0" applyFill="0" applyBorder="0" applyAlignment="0" applyProtection="0"/>
    <xf numFmtId="179" fontId="15" fillId="0" borderId="0" applyFill="0" applyBorder="0" applyAlignment="0" applyProtection="0"/>
    <xf numFmtId="164" fontId="5" fillId="0" borderId="0" applyFont="0" applyFill="0" applyBorder="0" applyAlignment="0" applyProtection="0"/>
    <xf numFmtId="179" fontId="17" fillId="0" borderId="0"/>
    <xf numFmtId="179" fontId="16" fillId="0" borderId="0"/>
    <xf numFmtId="179" fontId="15" fillId="0" borderId="0" applyFill="0" applyBorder="0" applyAlignment="0" applyProtection="0"/>
    <xf numFmtId="179" fontId="16" fillId="0" borderId="0"/>
    <xf numFmtId="179" fontId="17" fillId="0" borderId="0"/>
    <xf numFmtId="172" fontId="15" fillId="0" borderId="0" applyFill="0" applyBorder="0" applyAlignment="0" applyProtection="0"/>
    <xf numFmtId="172" fontId="17" fillId="0" borderId="0"/>
    <xf numFmtId="172" fontId="16" fillId="0" borderId="0"/>
    <xf numFmtId="172" fontId="15" fillId="0" borderId="0" applyFill="0" applyBorder="0" applyAlignment="0" applyProtection="0"/>
    <xf numFmtId="172" fontId="16" fillId="0" borderId="0"/>
    <xf numFmtId="172" fontId="17" fillId="0" borderId="0"/>
    <xf numFmtId="0" fontId="18" fillId="0" borderId="0"/>
    <xf numFmtId="180" fontId="19" fillId="0" borderId="0"/>
    <xf numFmtId="180" fontId="20" fillId="0" borderId="0"/>
    <xf numFmtId="180" fontId="21" fillId="0" borderId="0"/>
    <xf numFmtId="180" fontId="21" fillId="0" borderId="0"/>
    <xf numFmtId="37" fontId="22" fillId="0" borderId="0"/>
    <xf numFmtId="0" fontId="23" fillId="0" borderId="0"/>
    <xf numFmtId="0" fontId="5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23" fillId="0" borderId="0"/>
    <xf numFmtId="0" fontId="17" fillId="0" borderId="0"/>
    <xf numFmtId="0" fontId="24" fillId="0" borderId="0">
      <alignment vertical="top"/>
    </xf>
    <xf numFmtId="0" fontId="25" fillId="0" borderId="0">
      <alignment vertical="top"/>
    </xf>
    <xf numFmtId="181" fontId="5" fillId="0" borderId="0" applyFont="0" applyFill="0" applyBorder="0" applyAlignment="0" applyProtection="0"/>
    <xf numFmtId="182" fontId="15" fillId="0" borderId="0" applyFill="0" applyBorder="0" applyAlignment="0" applyProtection="0"/>
    <xf numFmtId="182" fontId="16" fillId="0" borderId="0"/>
    <xf numFmtId="183" fontId="17" fillId="0" borderId="0"/>
    <xf numFmtId="0" fontId="16" fillId="0" borderId="0"/>
    <xf numFmtId="0" fontId="2" fillId="0" borderId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29" fillId="0" borderId="0"/>
  </cellStyleXfs>
  <cellXfs count="102">
    <xf numFmtId="0" fontId="0" fillId="0" borderId="0" xfId="0"/>
    <xf numFmtId="3" fontId="6" fillId="2" borderId="1" xfId="2" applyNumberFormat="1" applyFont="1" applyFill="1" applyBorder="1" applyAlignment="1">
      <alignment horizontal="right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6" fillId="2" borderId="1" xfId="2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3" fontId="6" fillId="2" borderId="1" xfId="2" applyNumberFormat="1" applyFont="1" applyFill="1" applyBorder="1" applyAlignment="1" applyProtection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/>
    <xf numFmtId="0" fontId="6" fillId="2" borderId="1" xfId="0" applyNumberFormat="1" applyFont="1" applyFill="1" applyBorder="1"/>
    <xf numFmtId="3" fontId="6" fillId="2" borderId="1" xfId="6" applyNumberFormat="1" applyFont="1" applyFill="1" applyBorder="1"/>
    <xf numFmtId="167" fontId="6" fillId="2" borderId="1" xfId="1" applyNumberFormat="1" applyFont="1" applyFill="1" applyBorder="1" applyAlignment="1">
      <alignment horizontal="right"/>
    </xf>
    <xf numFmtId="0" fontId="6" fillId="2" borderId="1" xfId="0" applyFont="1" applyFill="1" applyBorder="1"/>
    <xf numFmtId="170" fontId="6" fillId="2" borderId="1" xfId="1" applyNumberFormat="1" applyFont="1" applyFill="1" applyBorder="1"/>
    <xf numFmtId="167" fontId="6" fillId="2" borderId="1" xfId="1" applyNumberFormat="1" applyFont="1" applyFill="1" applyBorder="1" applyAlignment="1" applyProtection="1">
      <alignment horizontal="center"/>
    </xf>
    <xf numFmtId="169" fontId="6" fillId="2" borderId="1" xfId="3" applyNumberFormat="1" applyFont="1" applyFill="1" applyBorder="1" applyAlignment="1" applyProtection="1">
      <alignment horizontal="center"/>
    </xf>
    <xf numFmtId="169" fontId="6" fillId="2" borderId="1" xfId="3" applyNumberFormat="1" applyFont="1" applyFill="1" applyBorder="1" applyAlignment="1" applyProtection="1">
      <alignment horizontal="right"/>
    </xf>
    <xf numFmtId="169" fontId="6" fillId="2" borderId="1" xfId="3" applyNumberFormat="1" applyFont="1" applyFill="1" applyBorder="1" applyAlignment="1">
      <alignment horizontal="right"/>
    </xf>
    <xf numFmtId="10" fontId="6" fillId="2" borderId="1" xfId="4" applyNumberFormat="1" applyFont="1" applyFill="1" applyBorder="1" applyAlignment="1">
      <alignment horizontal="right"/>
    </xf>
    <xf numFmtId="2" fontId="6" fillId="2" borderId="1" xfId="2" applyNumberFormat="1" applyFont="1" applyFill="1" applyBorder="1" applyAlignment="1">
      <alignment horizontal="right"/>
    </xf>
    <xf numFmtId="169" fontId="6" fillId="2" borderId="1" xfId="2" applyNumberFormat="1" applyFont="1" applyFill="1" applyBorder="1" applyAlignment="1">
      <alignment horizontal="right"/>
    </xf>
    <xf numFmtId="1" fontId="6" fillId="2" borderId="1" xfId="2" applyNumberFormat="1" applyFont="1" applyFill="1" applyBorder="1" applyAlignment="1">
      <alignment horizontal="right"/>
    </xf>
    <xf numFmtId="4" fontId="6" fillId="2" borderId="1" xfId="2" applyNumberFormat="1" applyFont="1" applyFill="1" applyBorder="1" applyAlignment="1">
      <alignment horizontal="right"/>
    </xf>
    <xf numFmtId="165" fontId="6" fillId="2" borderId="1" xfId="2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3" fontId="6" fillId="0" borderId="1" xfId="2" applyNumberFormat="1" applyFont="1" applyFill="1" applyBorder="1" applyAlignment="1">
      <alignment horizontal="right"/>
    </xf>
    <xf numFmtId="169" fontId="6" fillId="2" borderId="1" xfId="3" applyNumberFormat="1" applyFont="1" applyFill="1" applyBorder="1"/>
    <xf numFmtId="3" fontId="6" fillId="2" borderId="1" xfId="2" applyNumberFormat="1" applyFont="1" applyFill="1" applyBorder="1" applyAlignment="1">
      <alignment horizontal="center" wrapText="1"/>
    </xf>
    <xf numFmtId="167" fontId="6" fillId="2" borderId="1" xfId="1" applyNumberFormat="1" applyFont="1" applyFill="1" applyBorder="1"/>
    <xf numFmtId="167" fontId="6" fillId="3" borderId="1" xfId="1" applyNumberFormat="1" applyFont="1" applyFill="1" applyBorder="1" applyAlignment="1">
      <alignment horizontal="right"/>
    </xf>
    <xf numFmtId="41" fontId="6" fillId="2" borderId="1" xfId="2" applyNumberFormat="1" applyFont="1" applyFill="1" applyBorder="1" applyAlignment="1">
      <alignment horizontal="right"/>
    </xf>
    <xf numFmtId="1" fontId="6" fillId="2" borderId="0" xfId="2" applyNumberFormat="1" applyFont="1" applyFill="1" applyBorder="1" applyAlignment="1">
      <alignment horizontal="right"/>
    </xf>
    <xf numFmtId="3" fontId="6" fillId="4" borderId="3" xfId="2" applyNumberFormat="1" applyFont="1" applyFill="1" applyBorder="1" applyAlignment="1">
      <alignment horizontal="center" wrapText="1"/>
    </xf>
    <xf numFmtId="3" fontId="6" fillId="4" borderId="3" xfId="2" applyNumberFormat="1" applyFont="1" applyFill="1" applyBorder="1" applyAlignment="1">
      <alignment horizontal="right"/>
    </xf>
    <xf numFmtId="165" fontId="6" fillId="4" borderId="3" xfId="2" applyNumberFormat="1" applyFont="1" applyFill="1" applyBorder="1" applyAlignment="1">
      <alignment horizontal="right"/>
    </xf>
    <xf numFmtId="4" fontId="6" fillId="4" borderId="3" xfId="2" applyNumberFormat="1" applyFont="1" applyFill="1" applyBorder="1" applyAlignment="1">
      <alignment horizontal="right"/>
    </xf>
    <xf numFmtId="1" fontId="6" fillId="4" borderId="3" xfId="2" applyNumberFormat="1" applyFont="1" applyFill="1" applyBorder="1" applyAlignment="1">
      <alignment horizontal="right"/>
    </xf>
    <xf numFmtId="167" fontId="6" fillId="4" borderId="3" xfId="1" applyNumberFormat="1" applyFont="1" applyFill="1" applyBorder="1" applyAlignment="1">
      <alignment horizontal="right"/>
    </xf>
    <xf numFmtId="169" fontId="6" fillId="4" borderId="3" xfId="3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1" fontId="6" fillId="0" borderId="0" xfId="2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0" fontId="9" fillId="0" borderId="0" xfId="11" applyFont="1" applyFill="1" applyBorder="1" applyAlignment="1" applyProtection="1">
      <alignment horizontal="center" wrapText="1"/>
    </xf>
    <xf numFmtId="3" fontId="6" fillId="2" borderId="0" xfId="2" applyNumberFormat="1" applyFont="1" applyFill="1" applyBorder="1" applyAlignment="1">
      <alignment horizontal="center" wrapText="1"/>
    </xf>
    <xf numFmtId="165" fontId="6" fillId="2" borderId="0" xfId="2" applyNumberFormat="1" applyFont="1" applyFill="1" applyBorder="1" applyAlignment="1">
      <alignment horizontal="right"/>
    </xf>
    <xf numFmtId="4" fontId="6" fillId="2" borderId="0" xfId="2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9" fontId="6" fillId="2" borderId="0" xfId="3" applyNumberFormat="1" applyFont="1" applyFill="1" applyBorder="1" applyAlignment="1">
      <alignment horizontal="right"/>
    </xf>
    <xf numFmtId="3" fontId="0" fillId="0" borderId="0" xfId="0" applyNumberFormat="1"/>
    <xf numFmtId="3" fontId="26" fillId="2" borderId="0" xfId="2" applyNumberFormat="1" applyFont="1" applyFill="1" applyBorder="1" applyAlignment="1">
      <alignment horizontal="right" vertical="center" wrapText="1"/>
    </xf>
    <xf numFmtId="169" fontId="6" fillId="2" borderId="7" xfId="3" applyNumberFormat="1" applyFont="1" applyFill="1" applyBorder="1" applyAlignment="1">
      <alignment horizontal="right"/>
    </xf>
    <xf numFmtId="3" fontId="6" fillId="2" borderId="7" xfId="2" applyNumberFormat="1" applyFont="1" applyFill="1" applyBorder="1" applyAlignment="1">
      <alignment horizontal="right"/>
    </xf>
    <xf numFmtId="0" fontId="28" fillId="5" borderId="8" xfId="87" applyFont="1" applyFill="1" applyBorder="1"/>
    <xf numFmtId="0" fontId="6" fillId="2" borderId="7" xfId="0" applyFont="1" applyFill="1" applyBorder="1"/>
    <xf numFmtId="167" fontId="6" fillId="2" borderId="3" xfId="1" applyNumberFormat="1" applyFont="1" applyFill="1" applyBorder="1" applyAlignment="1">
      <alignment horizontal="right"/>
    </xf>
    <xf numFmtId="165" fontId="6" fillId="2" borderId="1" xfId="2" applyNumberFormat="1" applyFont="1" applyFill="1" applyBorder="1" applyAlignment="1">
      <alignment horizontal="right" vertical="center" wrapText="1"/>
    </xf>
    <xf numFmtId="4" fontId="6" fillId="2" borderId="1" xfId="2" applyNumberFormat="1" applyFont="1" applyFill="1" applyBorder="1" applyAlignment="1">
      <alignment horizontal="right" vertical="center" wrapText="1"/>
    </xf>
    <xf numFmtId="1" fontId="6" fillId="2" borderId="1" xfId="2" applyNumberFormat="1" applyFont="1" applyFill="1" applyBorder="1" applyAlignment="1">
      <alignment horizontal="right" vertical="center" wrapText="1"/>
    </xf>
    <xf numFmtId="1" fontId="6" fillId="2" borderId="1" xfId="5" applyNumberFormat="1" applyFont="1" applyFill="1" applyBorder="1" applyAlignment="1">
      <alignment horizontal="right" vertical="center" wrapText="1"/>
    </xf>
    <xf numFmtId="167" fontId="6" fillId="2" borderId="1" xfId="1" applyNumberFormat="1" applyFont="1" applyFill="1" applyBorder="1" applyAlignment="1">
      <alignment horizontal="right" vertical="center" wrapText="1"/>
    </xf>
    <xf numFmtId="3" fontId="0" fillId="2" borderId="0" xfId="0" applyNumberFormat="1" applyFill="1"/>
    <xf numFmtId="169" fontId="6" fillId="2" borderId="1" xfId="3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167" fontId="0" fillId="2" borderId="0" xfId="1" applyNumberFormat="1" applyFont="1" applyFill="1"/>
    <xf numFmtId="3" fontId="0" fillId="2" borderId="4" xfId="0" applyNumberFormat="1" applyFill="1" applyBorder="1"/>
    <xf numFmtId="3" fontId="0" fillId="2" borderId="5" xfId="0" applyNumberFormat="1" applyFill="1" applyBorder="1"/>
    <xf numFmtId="167" fontId="6" fillId="2" borderId="2" xfId="1" applyNumberFormat="1" applyFont="1" applyFill="1" applyBorder="1"/>
    <xf numFmtId="0" fontId="6" fillId="2" borderId="2" xfId="0" applyNumberFormat="1" applyFont="1" applyFill="1" applyBorder="1"/>
    <xf numFmtId="188" fontId="0" fillId="2" borderId="12" xfId="3" applyNumberFormat="1" applyFont="1" applyFill="1" applyBorder="1" applyAlignment="1" applyProtection="1"/>
    <xf numFmtId="169" fontId="0" fillId="2" borderId="1" xfId="3" applyNumberFormat="1" applyFont="1" applyFill="1" applyBorder="1"/>
    <xf numFmtId="3" fontId="0" fillId="2" borderId="6" xfId="0" applyNumberFormat="1" applyFill="1" applyBorder="1"/>
    <xf numFmtId="187" fontId="0" fillId="6" borderId="7" xfId="0" applyNumberFormat="1" applyFont="1" applyFill="1" applyBorder="1"/>
    <xf numFmtId="0" fontId="0" fillId="2" borderId="0" xfId="0" applyFill="1"/>
    <xf numFmtId="3" fontId="6" fillId="2" borderId="1" xfId="1" applyNumberFormat="1" applyFont="1" applyFill="1" applyBorder="1" applyAlignment="1">
      <alignment horizontal="right"/>
    </xf>
    <xf numFmtId="3" fontId="0" fillId="2" borderId="12" xfId="0" applyNumberFormat="1" applyFill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167" fontId="6" fillId="2" borderId="1" xfId="9" applyNumberFormat="1" applyFont="1" applyFill="1" applyBorder="1"/>
    <xf numFmtId="167" fontId="6" fillId="2" borderId="1" xfId="1" applyNumberFormat="1" applyFont="1" applyFill="1" applyBorder="1" applyAlignment="1">
      <alignment horizontal="center" wrapText="1"/>
    </xf>
    <xf numFmtId="169" fontId="6" fillId="2" borderId="1" xfId="3" applyNumberFormat="1" applyFont="1" applyFill="1" applyBorder="1" applyAlignment="1">
      <alignment horizontal="center" wrapText="1"/>
    </xf>
    <xf numFmtId="3" fontId="27" fillId="2" borderId="1" xfId="2" applyNumberFormat="1" applyFont="1" applyFill="1" applyBorder="1" applyAlignment="1">
      <alignment horizontal="right"/>
    </xf>
    <xf numFmtId="184" fontId="15" fillId="5" borderId="13" xfId="95" applyNumberFormat="1" applyFont="1" applyFill="1" applyBorder="1"/>
    <xf numFmtId="186" fontId="16" fillId="5" borderId="8" xfId="87" applyNumberFormat="1" applyFill="1" applyBorder="1"/>
    <xf numFmtId="0" fontId="16" fillId="5" borderId="8" xfId="87" applyFill="1" applyBorder="1"/>
    <xf numFmtId="0" fontId="15" fillId="5" borderId="13" xfId="95" applyFont="1" applyFill="1" applyBorder="1"/>
    <xf numFmtId="169" fontId="0" fillId="2" borderId="7" xfId="0" applyNumberFormat="1" applyFill="1" applyBorder="1"/>
    <xf numFmtId="188" fontId="0" fillId="5" borderId="12" xfId="3" applyNumberFormat="1" applyFont="1" applyFill="1" applyBorder="1" applyAlignment="1" applyProtection="1"/>
    <xf numFmtId="3" fontId="6" fillId="2" borderId="7" xfId="0" applyNumberFormat="1" applyFont="1" applyFill="1" applyBorder="1"/>
    <xf numFmtId="169" fontId="0" fillId="2" borderId="7" xfId="3" applyNumberFormat="1" applyFont="1" applyFill="1" applyBorder="1"/>
    <xf numFmtId="3" fontId="6" fillId="2" borderId="7" xfId="2" applyNumberFormat="1" applyFont="1" applyFill="1" applyBorder="1" applyAlignment="1">
      <alignment horizontal="center" wrapText="1"/>
    </xf>
    <xf numFmtId="41" fontId="6" fillId="2" borderId="7" xfId="2" applyNumberFormat="1" applyFont="1" applyFill="1" applyBorder="1" applyAlignment="1">
      <alignment horizontal="right"/>
    </xf>
    <xf numFmtId="165" fontId="6" fillId="2" borderId="7" xfId="2" applyNumberFormat="1" applyFont="1" applyFill="1" applyBorder="1" applyAlignment="1">
      <alignment horizontal="right"/>
    </xf>
    <xf numFmtId="4" fontId="6" fillId="2" borderId="7" xfId="2" applyNumberFormat="1" applyFont="1" applyFill="1" applyBorder="1" applyAlignment="1">
      <alignment horizontal="right"/>
    </xf>
    <xf numFmtId="167" fontId="6" fillId="2" borderId="7" xfId="1" applyNumberFormat="1" applyFont="1" applyFill="1" applyBorder="1" applyAlignment="1">
      <alignment horizontal="right"/>
    </xf>
    <xf numFmtId="170" fontId="6" fillId="2" borderId="7" xfId="1" applyNumberFormat="1" applyFont="1" applyFill="1" applyBorder="1"/>
    <xf numFmtId="0" fontId="6" fillId="2" borderId="7" xfId="0" applyNumberFormat="1" applyFont="1" applyFill="1" applyBorder="1"/>
    <xf numFmtId="2" fontId="6" fillId="2" borderId="7" xfId="2" applyNumberFormat="1" applyFont="1" applyFill="1" applyBorder="1" applyAlignment="1">
      <alignment horizontal="right"/>
    </xf>
    <xf numFmtId="169" fontId="6" fillId="2" borderId="7" xfId="2" applyNumberFormat="1" applyFont="1" applyFill="1" applyBorder="1" applyAlignment="1">
      <alignment horizontal="right"/>
    </xf>
    <xf numFmtId="3" fontId="6" fillId="2" borderId="9" xfId="2" applyNumberFormat="1" applyFont="1" applyFill="1" applyBorder="1" applyAlignment="1">
      <alignment horizontal="right"/>
    </xf>
  </cellXfs>
  <cellStyles count="97">
    <cellStyle name="Collegamento ipertestuale" xfId="11" builtinId="8"/>
    <cellStyle name="Comma  - Style1" xfId="12"/>
    <cellStyle name="Comma  - Style1 2" xfId="13"/>
    <cellStyle name="Comma  - Style1 2 2" xfId="14"/>
    <cellStyle name="Comma  - Style1 3" xfId="15"/>
    <cellStyle name="Comma  - Style2" xfId="16"/>
    <cellStyle name="Comma  - Style2 2" xfId="17"/>
    <cellStyle name="Comma  - Style2 2 2" xfId="18"/>
    <cellStyle name="Comma  - Style2 3" xfId="19"/>
    <cellStyle name="Comma  - Style3" xfId="20"/>
    <cellStyle name="Comma  - Style3 2" xfId="21"/>
    <cellStyle name="Comma  - Style3 2 2" xfId="22"/>
    <cellStyle name="Comma  - Style3 3" xfId="23"/>
    <cellStyle name="Comma  - Style4" xfId="24"/>
    <cellStyle name="Comma  - Style4 2" xfId="25"/>
    <cellStyle name="Comma  - Style4 2 2" xfId="26"/>
    <cellStyle name="Comma  - Style4 3" xfId="27"/>
    <cellStyle name="Comma  - Style5" xfId="28"/>
    <cellStyle name="Comma  - Style5 2" xfId="29"/>
    <cellStyle name="Comma  - Style5 2 2" xfId="30"/>
    <cellStyle name="Comma  - Style5 3" xfId="31"/>
    <cellStyle name="Comma  - Style6" xfId="32"/>
    <cellStyle name="Comma  - Style6 2" xfId="33"/>
    <cellStyle name="Comma  - Style6 2 2" xfId="34"/>
    <cellStyle name="Comma  - Style6 3" xfId="35"/>
    <cellStyle name="Comma  - Style7" xfId="36"/>
    <cellStyle name="Comma  - Style7 2" xfId="37"/>
    <cellStyle name="Comma  - Style7 2 2" xfId="38"/>
    <cellStyle name="Comma  - Style7 3" xfId="39"/>
    <cellStyle name="Comma  - Style8" xfId="40"/>
    <cellStyle name="Comma  - Style8 2" xfId="41"/>
    <cellStyle name="Comma  - Style8 2 2" xfId="42"/>
    <cellStyle name="Comma  - Style8 3" xfId="43"/>
    <cellStyle name="Comma [0]_A" xfId="44"/>
    <cellStyle name="Comma_A" xfId="45"/>
    <cellStyle name="Currency [0]_A" xfId="46"/>
    <cellStyle name="Currency_A" xfId="47"/>
    <cellStyle name="Euro" xfId="7"/>
    <cellStyle name="Euro 2" xfId="48"/>
    <cellStyle name="Euro 2 2" xfId="49"/>
    <cellStyle name="Euro 3" xfId="50"/>
    <cellStyle name="Excel Built-in Euro" xfId="51"/>
    <cellStyle name="Excel Built-in Excel Built-in Excel Built-in Migliaia [0] 2 2" xfId="52"/>
    <cellStyle name="Excel Built-in Excel Built-in Normal" xfId="95"/>
    <cellStyle name="Excel Built-in Normal" xfId="87"/>
    <cellStyle name="Migliaia" xfId="1" builtinId="3"/>
    <cellStyle name="Migliaia (0)_Anagrafe98v" xfId="53"/>
    <cellStyle name="Migliaia [0]" xfId="2" builtinId="6"/>
    <cellStyle name="Migliaia [0] 2" xfId="54"/>
    <cellStyle name="Migliaia [0] 2 2" xfId="55"/>
    <cellStyle name="Migliaia [0] 2 2 2" xfId="56"/>
    <cellStyle name="Migliaia [0] 2 3" xfId="57"/>
    <cellStyle name="Migliaia [0] 3" xfId="58"/>
    <cellStyle name="Migliaia [0] 3 2" xfId="59"/>
    <cellStyle name="Migliaia [0] 4" xfId="5"/>
    <cellStyle name="Migliaia [0] 4 2" xfId="60"/>
    <cellStyle name="Migliaia [0] 4 3" xfId="92"/>
    <cellStyle name="Migliaia 2" xfId="61"/>
    <cellStyle name="Migliaia 2 2" xfId="8"/>
    <cellStyle name="Migliaia 2 2 2" xfId="62"/>
    <cellStyle name="Migliaia 2 3" xfId="63"/>
    <cellStyle name="Migliaia 3" xfId="64"/>
    <cellStyle name="Migliaia 3 2" xfId="65"/>
    <cellStyle name="Migliaia 4" xfId="66"/>
    <cellStyle name="Migliaia 5" xfId="89"/>
    <cellStyle name="Non_definito" xfId="67"/>
    <cellStyle name="Normal - Style1" xfId="68"/>
    <cellStyle name="Normal - Style1 2" xfId="69"/>
    <cellStyle name="Normal - Style1 2 2" xfId="70"/>
    <cellStyle name="Normal - Style1 3" xfId="71"/>
    <cellStyle name="Normal_A" xfId="72"/>
    <cellStyle name="Normale" xfId="0" builtinId="0"/>
    <cellStyle name="Normale 2" xfId="9"/>
    <cellStyle name="Normale 2 2" xfId="73"/>
    <cellStyle name="Normale 3" xfId="74"/>
    <cellStyle name="Normale 3 2" xfId="75"/>
    <cellStyle name="Normale 4" xfId="76"/>
    <cellStyle name="Normale 4 2" xfId="77"/>
    <cellStyle name="Normale 5" xfId="6"/>
    <cellStyle name="Normale 5 2" xfId="78"/>
    <cellStyle name="Normale 5 3" xfId="93"/>
    <cellStyle name="Normale 6" xfId="10"/>
    <cellStyle name="Normale 6 2" xfId="79"/>
    <cellStyle name="Normale 7" xfId="80"/>
    <cellStyle name="Normale 8" xfId="88"/>
    <cellStyle name="Normale 8 2" xfId="94"/>
    <cellStyle name="Percentuale" xfId="4" builtinId="5"/>
    <cellStyle name="Percentuale 2" xfId="90"/>
    <cellStyle name="TableStyleLight1" xfId="96"/>
    <cellStyle name="Update" xfId="81"/>
    <cellStyle name="Update 2" xfId="82"/>
    <cellStyle name="Valuta" xfId="3" builtinId="4"/>
    <cellStyle name="Valuta (0)_Anagrafe98v" xfId="83"/>
    <cellStyle name="Valuta 2" xfId="84"/>
    <cellStyle name="Valuta 2 2" xfId="85"/>
    <cellStyle name="Valuta 3" xfId="86"/>
    <cellStyle name="Valuta 4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7400" y="0"/>
          <a:ext cx="449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 COMUNI GLI INDIRIZZI LE SEDI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136725" y="0"/>
          <a:ext cx="659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PERSONALE</a:t>
          </a: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PERSONALE </a:t>
          </a:r>
          <a:endParaRPr lang="it-IT"/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28</xdr:col>
      <xdr:colOff>180975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39050" y="0"/>
          <a:ext cx="3086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ORARI, PRESTITI, ISCRITTI</a:t>
          </a:r>
          <a:endParaRPr lang="it-IT"/>
        </a:p>
      </xdr:txBody>
    </xdr:sp>
    <xdr:clientData/>
  </xdr:twoCellAnchor>
  <xdr:twoCellAnchor>
    <xdr:from>
      <xdr:col>56</xdr:col>
      <xdr:colOff>0</xdr:colOff>
      <xdr:row>0</xdr:row>
      <xdr:rowOff>0</xdr:rowOff>
    </xdr:from>
    <xdr:to>
      <xdr:col>56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2085200" y="0"/>
          <a:ext cx="3781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PATRIMONIO: LIBRI, VIDEO, CD ROM</a:t>
          </a:r>
          <a:endParaRPr lang="it-IT"/>
        </a:p>
      </xdr:txBody>
    </xdr:sp>
    <xdr:clientData/>
  </xdr:twoCellAnchor>
  <xdr:twoCellAnchor>
    <xdr:from>
      <xdr:col>64</xdr:col>
      <xdr:colOff>381000</xdr:colOff>
      <xdr:row>0</xdr:row>
      <xdr:rowOff>0</xdr:rowOff>
    </xdr:from>
    <xdr:to>
      <xdr:col>72</xdr:col>
      <xdr:colOff>257175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867750" y="0"/>
          <a:ext cx="278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ACQUISTI, DONAZIONI E SCARTI</a:t>
          </a:r>
          <a:endParaRPr lang="it-IT"/>
        </a:p>
      </xdr:txBody>
    </xdr:sp>
    <xdr:clientData/>
  </xdr:twoCellAnchor>
  <xdr:twoCellAnchor>
    <xdr:from>
      <xdr:col>79</xdr:col>
      <xdr:colOff>0</xdr:colOff>
      <xdr:row>0</xdr:row>
      <xdr:rowOff>0</xdr:rowOff>
    </xdr:from>
    <xdr:to>
      <xdr:col>79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37545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LE ENTRATE</a:t>
          </a:r>
          <a:endParaRPr lang="it-IT"/>
        </a:p>
      </xdr:txBody>
    </xdr:sp>
    <xdr:clientData/>
  </xdr:twoCellAnchor>
  <xdr:twoCellAnchor>
    <xdr:from>
      <xdr:col>87</xdr:col>
      <xdr:colOff>276225</xdr:colOff>
      <xdr:row>0</xdr:row>
      <xdr:rowOff>0</xdr:rowOff>
    </xdr:from>
    <xdr:to>
      <xdr:col>90</xdr:col>
      <xdr:colOff>66675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2746175" y="0"/>
          <a:ext cx="3409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LE SPESE CORRENTI</a:t>
          </a:r>
          <a:endParaRPr lang="it-IT"/>
        </a:p>
      </xdr:txBody>
    </xdr:sp>
    <xdr:clientData/>
  </xdr:twoCellAnchor>
  <xdr:twoCellAnchor>
    <xdr:from>
      <xdr:col>97</xdr:col>
      <xdr:colOff>657225</xdr:colOff>
      <xdr:row>0</xdr:row>
      <xdr:rowOff>0</xdr:rowOff>
    </xdr:from>
    <xdr:to>
      <xdr:col>100</xdr:col>
      <xdr:colOff>752475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5147725" y="0"/>
          <a:ext cx="4600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GLI INVESTIMENTI</a:t>
          </a:r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R779"/>
  <sheetViews>
    <sheetView tabSelected="1" zoomScale="115" zoomScaleNormal="11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XEQ15" sqref="XEQ15"/>
    </sheetView>
  </sheetViews>
  <sheetFormatPr defaultColWidth="9.140625" defaultRowHeight="14.25" x14ac:dyDescent="0.2"/>
  <cols>
    <col min="1" max="1" width="9.140625" style="23"/>
    <col min="2" max="2" width="23" style="46" customWidth="1"/>
    <col min="3" max="3" width="15" style="23" customWidth="1"/>
    <col min="4" max="4" width="11.140625" style="23" customWidth="1"/>
    <col min="5" max="5" width="16.28515625" style="23" customWidth="1"/>
    <col min="6" max="7" width="13.140625" style="23" customWidth="1"/>
    <col min="8" max="8" width="13.85546875" style="23" customWidth="1"/>
    <col min="9" max="9" width="12.7109375" style="23" customWidth="1"/>
    <col min="10" max="14" width="13.85546875" style="23" customWidth="1"/>
    <col min="15" max="15" width="12.85546875" style="23" customWidth="1"/>
    <col min="16" max="16" width="14" style="23" customWidth="1"/>
    <col min="17" max="17" width="12.85546875" style="23" customWidth="1"/>
    <col min="18" max="18" width="12.85546875" style="47" customWidth="1"/>
    <col min="19" max="19" width="13.85546875" style="23" customWidth="1"/>
    <col min="20" max="20" width="16.140625" style="48" customWidth="1"/>
    <col min="21" max="21" width="13.42578125" style="30" customWidth="1"/>
    <col min="22" max="22" width="13.140625" style="30" customWidth="1"/>
    <col min="23" max="23" width="15.5703125" style="30" customWidth="1"/>
    <col min="24" max="26" width="15.42578125" style="30" customWidth="1"/>
    <col min="27" max="27" width="15.42578125" style="30" hidden="1" customWidth="1"/>
    <col min="28" max="28" width="13.140625" style="30" hidden="1" customWidth="1"/>
    <col min="29" max="29" width="15.5703125" style="30" hidden="1" customWidth="1"/>
    <col min="30" max="31" width="13.42578125" style="30" hidden="1" customWidth="1"/>
    <col min="32" max="32" width="15.5703125" style="30" hidden="1" customWidth="1"/>
    <col min="33" max="33" width="11.7109375" style="30" customWidth="1"/>
    <col min="34" max="38" width="15.5703125" style="30" customWidth="1"/>
    <col min="39" max="39" width="14.7109375" style="30" customWidth="1"/>
    <col min="40" max="41" width="15.5703125" style="30" customWidth="1"/>
    <col min="42" max="42" width="15.5703125" style="30" hidden="1" customWidth="1"/>
    <col min="43" max="50" width="15.5703125" style="30" customWidth="1"/>
    <col min="51" max="51" width="14.5703125" style="30" bestFit="1" customWidth="1"/>
    <col min="52" max="54" width="14.5703125" style="49" customWidth="1"/>
    <col min="55" max="55" width="12.5703125" style="30" customWidth="1"/>
    <col min="56" max="56" width="12" style="30" customWidth="1"/>
    <col min="57" max="57" width="14.5703125" style="30" customWidth="1"/>
    <col min="58" max="58" width="12.5703125" style="30" customWidth="1"/>
    <col min="59" max="60" width="13.85546875" style="30" customWidth="1"/>
    <col min="61" max="62" width="14" style="30" customWidth="1"/>
    <col min="63" max="63" width="19" style="30" customWidth="1"/>
    <col min="64" max="64" width="13.140625" style="30" customWidth="1"/>
    <col min="65" max="65" width="12.5703125" style="30" hidden="1" customWidth="1"/>
    <col min="66" max="66" width="13.42578125" style="30" hidden="1" customWidth="1"/>
    <col min="67" max="67" width="12.28515625" style="30" customWidth="1"/>
    <col min="68" max="68" width="12.5703125" style="30" hidden="1" customWidth="1"/>
    <col min="69" max="69" width="13.42578125" style="30" hidden="1" customWidth="1"/>
    <col min="70" max="70" width="11.28515625" style="30" customWidth="1"/>
    <col min="71" max="71" width="12.28515625" style="30" customWidth="1"/>
    <col min="72" max="72" width="13.28515625" style="30" customWidth="1"/>
    <col min="73" max="73" width="12.85546875" style="30" customWidth="1"/>
    <col min="74" max="74" width="12.28515625" style="30" customWidth="1"/>
    <col min="75" max="75" width="11.140625" style="30" customWidth="1"/>
    <col min="76" max="76" width="15" style="30" customWidth="1"/>
    <col min="77" max="77" width="16.85546875" style="30" customWidth="1"/>
    <col min="78" max="78" width="12.28515625" style="28" customWidth="1"/>
    <col min="79" max="79" width="15" style="49" customWidth="1"/>
    <col min="80" max="80" width="15.5703125" style="51" customWidth="1"/>
    <col min="81" max="81" width="17.42578125" style="51" customWidth="1"/>
    <col min="82" max="84" width="15.5703125" style="49" customWidth="1"/>
    <col min="85" max="85" width="16.42578125" style="30" bestFit="1" customWidth="1"/>
    <col min="86" max="86" width="19.5703125" style="50" customWidth="1"/>
    <col min="87" max="87" width="16.85546875" style="50" customWidth="1"/>
    <col min="88" max="88" width="15.7109375" style="50" customWidth="1"/>
    <col min="89" max="89" width="16.5703125" style="50" customWidth="1"/>
    <col min="90" max="90" width="22" style="50" customWidth="1"/>
    <col min="91" max="91" width="20.140625" style="50" customWidth="1"/>
    <col min="92" max="92" width="16.140625" style="50" customWidth="1"/>
    <col min="93" max="93" width="19.42578125" style="50" bestFit="1" customWidth="1"/>
    <col min="94" max="94" width="16.42578125" style="50" bestFit="1" customWidth="1"/>
    <col min="95" max="95" width="16.140625" style="50" customWidth="1"/>
    <col min="96" max="96" width="21.28515625" style="50" customWidth="1"/>
    <col min="97" max="97" width="16.42578125" style="50" bestFit="1" customWidth="1"/>
    <col min="98" max="98" width="21.7109375" style="50" customWidth="1"/>
    <col min="99" max="99" width="23.42578125" style="50" customWidth="1"/>
    <col min="100" max="100" width="22.42578125" style="50" customWidth="1"/>
    <col min="101" max="101" width="18.42578125" style="50" customWidth="1"/>
    <col min="102" max="102" width="21.7109375" style="50" customWidth="1"/>
    <col min="103" max="103" width="16.5703125" style="50" bestFit="1" customWidth="1"/>
    <col min="104" max="104" width="25.42578125" style="50" customWidth="1"/>
    <col min="105" max="108" width="16.28515625" style="23" customWidth="1"/>
    <col min="109" max="110" width="9.140625" style="23"/>
    <col min="111" max="111" width="9.140625" style="48"/>
    <col min="112" max="112" width="9.140625" style="23"/>
    <col min="113" max="113" width="22" style="50" customWidth="1"/>
    <col min="114" max="115" width="16.42578125" style="50" bestFit="1" customWidth="1"/>
    <col min="116" max="116" width="14.7109375" style="50" bestFit="1" customWidth="1"/>
    <col min="117" max="120" width="14.7109375" style="50" customWidth="1"/>
    <col min="121" max="121" width="17.42578125" style="16" bestFit="1" customWidth="1"/>
    <col min="122" max="122" width="16.28515625" style="16" bestFit="1" customWidth="1"/>
    <col min="123" max="16384" width="9.140625" style="23"/>
  </cols>
  <sheetData>
    <row r="1" spans="1:122" s="2" customFormat="1" ht="71.25" x14ac:dyDescent="0.2">
      <c r="A1" s="1" t="s">
        <v>0</v>
      </c>
      <c r="B1" s="26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8" t="s">
        <v>17</v>
      </c>
      <c r="S1" s="1" t="s">
        <v>18</v>
      </c>
      <c r="T1" s="59" t="s">
        <v>19</v>
      </c>
      <c r="U1" s="60" t="s">
        <v>20</v>
      </c>
      <c r="V1" s="60" t="s">
        <v>21</v>
      </c>
      <c r="W1" s="60" t="s">
        <v>22</v>
      </c>
      <c r="X1" s="61" t="s">
        <v>23</v>
      </c>
      <c r="Y1" s="61" t="s">
        <v>24</v>
      </c>
      <c r="Z1" s="61" t="s">
        <v>25</v>
      </c>
      <c r="AA1" s="61" t="s">
        <v>26</v>
      </c>
      <c r="AB1" s="61" t="s">
        <v>27</v>
      </c>
      <c r="AC1" s="61" t="s">
        <v>28</v>
      </c>
      <c r="AD1" s="61" t="s">
        <v>29</v>
      </c>
      <c r="AE1" s="61" t="s">
        <v>30</v>
      </c>
      <c r="AF1" s="61" t="s">
        <v>31</v>
      </c>
      <c r="AG1" s="61" t="s">
        <v>32</v>
      </c>
      <c r="AH1" s="61" t="s">
        <v>33</v>
      </c>
      <c r="AI1" s="61" t="s">
        <v>34</v>
      </c>
      <c r="AJ1" s="61" t="s">
        <v>35</v>
      </c>
      <c r="AK1" s="61" t="s">
        <v>36</v>
      </c>
      <c r="AL1" s="61" t="s">
        <v>37</v>
      </c>
      <c r="AM1" s="61" t="s">
        <v>38</v>
      </c>
      <c r="AN1" s="61" t="s">
        <v>39</v>
      </c>
      <c r="AO1" s="61" t="s">
        <v>40</v>
      </c>
      <c r="AP1" s="61" t="s">
        <v>41</v>
      </c>
      <c r="AQ1" s="61" t="s">
        <v>42</v>
      </c>
      <c r="AR1" s="61" t="s">
        <v>43</v>
      </c>
      <c r="AS1" s="61" t="s">
        <v>44</v>
      </c>
      <c r="AT1" s="61" t="s">
        <v>45</v>
      </c>
      <c r="AU1" s="61" t="s">
        <v>46</v>
      </c>
      <c r="AV1" s="61" t="s">
        <v>40</v>
      </c>
      <c r="AW1" s="61" t="s">
        <v>47</v>
      </c>
      <c r="AX1" s="60" t="s">
        <v>48</v>
      </c>
      <c r="AY1" s="60" t="s">
        <v>49</v>
      </c>
      <c r="AZ1" s="62" t="s">
        <v>50</v>
      </c>
      <c r="BA1" s="62" t="s">
        <v>51</v>
      </c>
      <c r="BB1" s="62" t="s">
        <v>52</v>
      </c>
      <c r="BC1" s="60" t="s">
        <v>53</v>
      </c>
      <c r="BD1" s="60" t="s">
        <v>54</v>
      </c>
      <c r="BE1" s="60" t="s">
        <v>56</v>
      </c>
      <c r="BF1" s="60" t="s">
        <v>57</v>
      </c>
      <c r="BG1" s="60" t="s">
        <v>58</v>
      </c>
      <c r="BH1" s="60" t="s">
        <v>59</v>
      </c>
      <c r="BI1" s="60" t="s">
        <v>60</v>
      </c>
      <c r="BJ1" s="60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64</v>
      </c>
      <c r="BQ1" s="1" t="s">
        <v>65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0" t="s">
        <v>75</v>
      </c>
      <c r="CA1" s="62" t="s">
        <v>55</v>
      </c>
      <c r="CB1" s="63" t="s">
        <v>76</v>
      </c>
      <c r="CC1" s="63" t="s">
        <v>77</v>
      </c>
      <c r="CD1" s="62" t="s">
        <v>78</v>
      </c>
      <c r="CE1" s="62" t="s">
        <v>79</v>
      </c>
      <c r="CF1" s="62" t="s">
        <v>80</v>
      </c>
      <c r="CG1" s="1" t="s">
        <v>81</v>
      </c>
      <c r="CH1" s="1" t="s">
        <v>82</v>
      </c>
      <c r="CI1" s="1" t="s">
        <v>83</v>
      </c>
      <c r="CJ1" s="64" t="s">
        <v>84</v>
      </c>
      <c r="CK1" s="64" t="s">
        <v>85</v>
      </c>
      <c r="CL1" s="64" t="s">
        <v>86</v>
      </c>
      <c r="CM1" s="64" t="s">
        <v>87</v>
      </c>
      <c r="CN1" s="64" t="s">
        <v>88</v>
      </c>
      <c r="CO1" s="64" t="s">
        <v>89</v>
      </c>
      <c r="CP1" s="64" t="s">
        <v>90</v>
      </c>
      <c r="CQ1" s="64" t="s">
        <v>91</v>
      </c>
      <c r="CR1" s="64" t="s">
        <v>92</v>
      </c>
      <c r="CS1" s="64" t="s">
        <v>93</v>
      </c>
      <c r="CT1" s="64" t="s">
        <v>94</v>
      </c>
      <c r="CU1" s="64" t="s">
        <v>95</v>
      </c>
      <c r="CV1" s="64" t="s">
        <v>96</v>
      </c>
      <c r="CW1" s="64" t="s">
        <v>97</v>
      </c>
      <c r="CX1" s="64" t="s">
        <v>98</v>
      </c>
      <c r="CY1" s="64" t="s">
        <v>91</v>
      </c>
      <c r="CZ1" s="16" t="s">
        <v>99</v>
      </c>
      <c r="DA1" s="1" t="s">
        <v>100</v>
      </c>
      <c r="DB1" s="1" t="s">
        <v>101</v>
      </c>
      <c r="DC1" s="1" t="s">
        <v>102</v>
      </c>
      <c r="DD1" s="1" t="s">
        <v>103</v>
      </c>
      <c r="DE1" s="1" t="s">
        <v>104</v>
      </c>
      <c r="DF1" s="1" t="s">
        <v>105</v>
      </c>
      <c r="DG1" s="59" t="s">
        <v>106</v>
      </c>
      <c r="DH1" s="59" t="s">
        <v>107</v>
      </c>
      <c r="DI1" s="59" t="s">
        <v>189</v>
      </c>
      <c r="DJ1" s="59" t="s">
        <v>190</v>
      </c>
      <c r="DK1" s="59" t="s">
        <v>191</v>
      </c>
      <c r="DL1" s="59" t="s">
        <v>192</v>
      </c>
      <c r="DM1" s="59" t="s">
        <v>108</v>
      </c>
      <c r="DN1" s="59" t="s">
        <v>109</v>
      </c>
      <c r="DO1" s="59" t="s">
        <v>110</v>
      </c>
      <c r="DP1" s="59" t="s">
        <v>193</v>
      </c>
      <c r="DQ1" s="59" t="s">
        <v>111</v>
      </c>
      <c r="DR1" s="59" t="s">
        <v>112</v>
      </c>
    </row>
    <row r="2" spans="1:122" x14ac:dyDescent="0.2">
      <c r="A2" s="3" t="s">
        <v>113</v>
      </c>
      <c r="B2" s="65" t="s">
        <v>114</v>
      </c>
      <c r="C2" s="66">
        <v>19030</v>
      </c>
      <c r="D2" s="66">
        <v>2952</v>
      </c>
      <c r="E2" s="4">
        <v>350</v>
      </c>
      <c r="F2" s="4">
        <v>430</v>
      </c>
      <c r="G2" s="4">
        <v>58</v>
      </c>
      <c r="H2" s="4">
        <v>150</v>
      </c>
      <c r="I2" s="4">
        <v>7</v>
      </c>
      <c r="J2" s="4">
        <v>8</v>
      </c>
      <c r="K2" s="3">
        <v>6</v>
      </c>
      <c r="L2" s="5">
        <v>3</v>
      </c>
      <c r="M2" s="4">
        <v>60</v>
      </c>
      <c r="N2" s="6">
        <v>9</v>
      </c>
      <c r="O2" s="4">
        <v>0</v>
      </c>
      <c r="P2" s="4">
        <v>0</v>
      </c>
      <c r="Q2" s="4">
        <v>0</v>
      </c>
      <c r="R2" s="4">
        <v>4</v>
      </c>
      <c r="S2" s="4">
        <v>0</v>
      </c>
      <c r="T2" s="4">
        <v>55.3</v>
      </c>
      <c r="U2" s="7">
        <v>3666</v>
      </c>
      <c r="V2" s="67">
        <v>2508</v>
      </c>
      <c r="W2" s="68">
        <v>1158</v>
      </c>
      <c r="X2" s="63">
        <v>26766</v>
      </c>
      <c r="Y2" s="63">
        <v>18772</v>
      </c>
      <c r="Z2" s="63">
        <v>7994</v>
      </c>
      <c r="AA2" s="63">
        <v>20164</v>
      </c>
      <c r="AB2" s="63">
        <v>13610</v>
      </c>
      <c r="AC2" s="63">
        <v>6554</v>
      </c>
      <c r="AD2" s="63">
        <v>6602</v>
      </c>
      <c r="AE2" s="63">
        <v>5162</v>
      </c>
      <c r="AF2" s="63">
        <v>1440</v>
      </c>
      <c r="AG2" s="7">
        <v>8739</v>
      </c>
      <c r="AH2" s="7">
        <v>6514</v>
      </c>
      <c r="AI2" s="7">
        <v>2225</v>
      </c>
      <c r="AJ2" s="7">
        <v>18377</v>
      </c>
      <c r="AK2" s="7">
        <v>15513</v>
      </c>
      <c r="AL2" s="7">
        <v>2864</v>
      </c>
      <c r="AM2" s="63">
        <v>5957</v>
      </c>
      <c r="AN2" s="63">
        <v>5134</v>
      </c>
      <c r="AO2" s="63">
        <v>823</v>
      </c>
      <c r="AP2" s="9">
        <v>24334</v>
      </c>
      <c r="AQ2" s="9">
        <v>12803</v>
      </c>
      <c r="AR2" s="9">
        <v>11038</v>
      </c>
      <c r="AS2" s="9">
        <v>1765</v>
      </c>
      <c r="AT2" s="9">
        <v>4502</v>
      </c>
      <c r="AU2" s="9">
        <v>4211</v>
      </c>
      <c r="AV2" s="9">
        <v>291</v>
      </c>
      <c r="AW2" s="9">
        <v>17305</v>
      </c>
      <c r="AX2" s="10">
        <v>77144</v>
      </c>
      <c r="AY2" s="10">
        <v>59839</v>
      </c>
      <c r="AZ2" s="27">
        <v>615</v>
      </c>
      <c r="BA2" s="69">
        <v>5592</v>
      </c>
      <c r="BB2" s="70">
        <v>391</v>
      </c>
      <c r="BC2" s="11">
        <v>32934</v>
      </c>
      <c r="BD2" s="11">
        <v>11511</v>
      </c>
      <c r="BE2" s="11">
        <v>5779</v>
      </c>
      <c r="BF2" s="11">
        <v>891</v>
      </c>
      <c r="BG2" s="10">
        <v>38713</v>
      </c>
      <c r="BH2" s="12">
        <v>4839</v>
      </c>
      <c r="BI2" s="8">
        <v>3773</v>
      </c>
      <c r="BJ2" s="8">
        <v>1066</v>
      </c>
      <c r="BK2" s="11">
        <v>3217</v>
      </c>
      <c r="BL2" s="11">
        <v>2231</v>
      </c>
      <c r="BM2" s="11">
        <v>1219</v>
      </c>
      <c r="BN2" s="11">
        <v>1012</v>
      </c>
      <c r="BO2" s="11">
        <v>986</v>
      </c>
      <c r="BP2" s="11">
        <v>850</v>
      </c>
      <c r="BQ2" s="11">
        <v>136</v>
      </c>
      <c r="BR2" s="10"/>
      <c r="BS2" s="11">
        <v>1</v>
      </c>
      <c r="BT2" s="11">
        <v>42</v>
      </c>
      <c r="BU2" s="11">
        <v>8</v>
      </c>
      <c r="BV2" s="11"/>
      <c r="BW2" s="1">
        <v>204</v>
      </c>
      <c r="BX2" s="1">
        <v>148</v>
      </c>
      <c r="BY2" s="1">
        <v>56</v>
      </c>
      <c r="BZ2" s="10"/>
      <c r="CA2" s="13">
        <v>0</v>
      </c>
      <c r="CB2" s="63">
        <v>10833.333333333334</v>
      </c>
      <c r="CC2" s="63">
        <v>5387.0639814814804</v>
      </c>
      <c r="CD2" s="13">
        <v>706</v>
      </c>
      <c r="CE2" s="8">
        <v>579</v>
      </c>
      <c r="CF2" s="8">
        <v>127</v>
      </c>
      <c r="CG2" s="13"/>
      <c r="CH2" s="71">
        <v>239267.37</v>
      </c>
      <c r="CI2" s="14">
        <v>41192.320374999996</v>
      </c>
      <c r="CJ2" s="14">
        <v>10000</v>
      </c>
      <c r="CK2" s="71">
        <v>7467.2</v>
      </c>
      <c r="CL2" s="14"/>
      <c r="CM2" s="15">
        <v>16423</v>
      </c>
      <c r="CN2" s="72">
        <v>18635.32</v>
      </c>
      <c r="CO2" s="15">
        <v>15455.04</v>
      </c>
      <c r="CP2" s="71">
        <v>43170.47</v>
      </c>
      <c r="CQ2" s="15"/>
      <c r="CR2" s="16">
        <v>391610.72037500003</v>
      </c>
      <c r="CS2" s="15"/>
      <c r="CT2" s="16"/>
      <c r="CU2" s="16"/>
      <c r="CV2" s="16"/>
      <c r="CW2" s="15"/>
      <c r="CX2" s="16"/>
      <c r="CY2" s="16"/>
      <c r="CZ2" s="16">
        <v>0</v>
      </c>
      <c r="DA2" s="17">
        <f t="shared" ref="DA2:DA25" si="0">U2/C2</f>
        <v>0.19264319495533369</v>
      </c>
      <c r="DB2" s="18">
        <f t="shared" ref="DB2:DB36" si="1">AY2/C2</f>
        <v>3.1444561219127691</v>
      </c>
      <c r="DC2" s="16">
        <f t="shared" ref="DC2:DC25" si="2">CR2/AY2</f>
        <v>6.544406162786812</v>
      </c>
      <c r="DD2" s="19">
        <f t="shared" ref="DD2:DD36" si="3">CR2/C2</f>
        <v>20.578598022858646</v>
      </c>
      <c r="DE2" s="18">
        <f t="shared" ref="DE2:DE36" si="4">AY2/(BC2+BE2)</f>
        <v>1.5457081600495957</v>
      </c>
      <c r="DF2" s="20">
        <f t="shared" ref="DF2:DF36" si="5">(BK2+BW2)/C2*1000</f>
        <v>179.76878612716763</v>
      </c>
      <c r="DG2" s="21">
        <f t="shared" ref="DG2:DG36" si="6">CC2/C2</f>
        <v>0.2830827105350226</v>
      </c>
      <c r="DH2" s="22">
        <f t="shared" ref="DH2:DH36" si="7">(X2+AG2+AQ2+AT2)/U2</f>
        <v>14.405346426623023</v>
      </c>
      <c r="DI2" s="16">
        <f t="shared" ref="DI2:DI36" si="8">$C$84*X2</f>
        <v>294426</v>
      </c>
      <c r="DJ2" s="16">
        <f t="shared" ref="DJ2:DJ36" si="9">$C$84*AQ2</f>
        <v>140833</v>
      </c>
      <c r="DK2" s="16">
        <f t="shared" ref="DK2:DK36" si="10">AG2*$C$85</f>
        <v>17478</v>
      </c>
      <c r="DL2" s="16">
        <f t="shared" ref="DL2:DL36" si="11">AT2*$C$85</f>
        <v>9004</v>
      </c>
      <c r="DM2" s="16">
        <f>CC2</f>
        <v>5387.0639814814804</v>
      </c>
      <c r="DN2" s="16">
        <f>BU2*1.5*2*200</f>
        <v>4800</v>
      </c>
      <c r="DO2" s="16">
        <f>BT2*3*200</f>
        <v>25200</v>
      </c>
      <c r="DP2" s="16">
        <f t="shared" ref="DP2:DP35" si="12">9*BB2</f>
        <v>3519</v>
      </c>
      <c r="DQ2" s="16">
        <f>DI2+DJ2+DK2+DL2+DM2+DN2+DO2+DP2</f>
        <v>500647.06398148148</v>
      </c>
      <c r="DR2" s="16">
        <f>DL2+DJ2+DM2+DP2</f>
        <v>158743.06398148148</v>
      </c>
    </row>
    <row r="3" spans="1:122" x14ac:dyDescent="0.2">
      <c r="A3" s="3" t="s">
        <v>117</v>
      </c>
      <c r="B3" s="65" t="s">
        <v>118</v>
      </c>
      <c r="C3" s="66">
        <v>11359</v>
      </c>
      <c r="D3" s="66">
        <v>1723</v>
      </c>
      <c r="E3" s="4">
        <v>371</v>
      </c>
      <c r="F3" s="4">
        <v>423</v>
      </c>
      <c r="G3" s="4">
        <v>100</v>
      </c>
      <c r="H3" s="4">
        <v>62</v>
      </c>
      <c r="I3" s="4">
        <v>4</v>
      </c>
      <c r="J3" s="4">
        <v>4</v>
      </c>
      <c r="K3" s="3">
        <v>0</v>
      </c>
      <c r="L3" s="5">
        <v>6</v>
      </c>
      <c r="M3" s="4">
        <v>88</v>
      </c>
      <c r="N3" s="6">
        <v>6</v>
      </c>
      <c r="O3" s="4">
        <v>0</v>
      </c>
      <c r="P3" s="4">
        <v>0</v>
      </c>
      <c r="Q3" s="4">
        <v>0</v>
      </c>
      <c r="R3" s="4">
        <v>1</v>
      </c>
      <c r="S3" s="4">
        <v>1</v>
      </c>
      <c r="T3" s="4">
        <v>41.5</v>
      </c>
      <c r="U3" s="7">
        <v>953</v>
      </c>
      <c r="V3" s="73">
        <v>709</v>
      </c>
      <c r="W3" s="63">
        <v>244</v>
      </c>
      <c r="X3" s="63">
        <v>5480</v>
      </c>
      <c r="Y3" s="63">
        <v>3412</v>
      </c>
      <c r="Z3" s="63">
        <v>2068</v>
      </c>
      <c r="AA3" s="63">
        <v>3972</v>
      </c>
      <c r="AB3" s="63">
        <v>2446</v>
      </c>
      <c r="AC3" s="63">
        <v>1526</v>
      </c>
      <c r="AD3" s="63">
        <v>1508</v>
      </c>
      <c r="AE3" s="63">
        <v>966</v>
      </c>
      <c r="AF3" s="63">
        <v>542</v>
      </c>
      <c r="AG3" s="7">
        <v>1280</v>
      </c>
      <c r="AH3" s="7">
        <v>947</v>
      </c>
      <c r="AI3" s="7">
        <v>333</v>
      </c>
      <c r="AJ3" s="7">
        <v>4695</v>
      </c>
      <c r="AK3" s="7">
        <v>4070</v>
      </c>
      <c r="AL3" s="7">
        <v>625</v>
      </c>
      <c r="AM3" s="63">
        <v>1614</v>
      </c>
      <c r="AN3" s="63">
        <v>1446</v>
      </c>
      <c r="AO3" s="63">
        <v>168</v>
      </c>
      <c r="AP3" s="9">
        <v>6309</v>
      </c>
      <c r="AQ3" s="9">
        <v>3423</v>
      </c>
      <c r="AR3" s="9">
        <v>2700</v>
      </c>
      <c r="AS3" s="9">
        <v>723</v>
      </c>
      <c r="AT3" s="9">
        <v>1154</v>
      </c>
      <c r="AU3" s="9">
        <v>1003</v>
      </c>
      <c r="AV3" s="9">
        <v>151</v>
      </c>
      <c r="AW3" s="9">
        <v>4577</v>
      </c>
      <c r="AX3" s="10">
        <v>17646</v>
      </c>
      <c r="AY3" s="10">
        <v>13069</v>
      </c>
      <c r="AZ3" s="27">
        <v>245</v>
      </c>
      <c r="BA3" s="69">
        <v>2334</v>
      </c>
      <c r="BB3" s="70">
        <v>83</v>
      </c>
      <c r="BC3" s="11">
        <v>25112</v>
      </c>
      <c r="BD3" s="11">
        <v>7621</v>
      </c>
      <c r="BE3" s="11">
        <v>2705</v>
      </c>
      <c r="BF3" s="11">
        <v>230</v>
      </c>
      <c r="BG3" s="10">
        <v>27817</v>
      </c>
      <c r="BH3" s="12">
        <v>4042</v>
      </c>
      <c r="BI3" s="8">
        <v>3508</v>
      </c>
      <c r="BJ3" s="8">
        <v>534</v>
      </c>
      <c r="BK3" s="11">
        <v>747</v>
      </c>
      <c r="BL3" s="11">
        <v>506</v>
      </c>
      <c r="BM3" s="11">
        <v>308</v>
      </c>
      <c r="BN3" s="11">
        <v>198</v>
      </c>
      <c r="BO3" s="11">
        <v>241</v>
      </c>
      <c r="BP3" s="11">
        <v>170</v>
      </c>
      <c r="BQ3" s="11">
        <v>71</v>
      </c>
      <c r="BR3" s="11"/>
      <c r="BS3" s="11"/>
      <c r="BT3" s="10">
        <v>2</v>
      </c>
      <c r="BU3" s="10">
        <v>6</v>
      </c>
      <c r="BV3" s="11">
        <v>1</v>
      </c>
      <c r="BW3" s="1">
        <v>128</v>
      </c>
      <c r="BX3" s="1">
        <v>84</v>
      </c>
      <c r="BY3" s="1">
        <v>44</v>
      </c>
      <c r="BZ3" s="10">
        <v>1</v>
      </c>
      <c r="CA3" s="10">
        <v>0</v>
      </c>
      <c r="CB3" s="63">
        <v>6777.3333333333339</v>
      </c>
      <c r="CC3" s="63">
        <v>2861.2662962962963</v>
      </c>
      <c r="CD3" s="13">
        <v>217</v>
      </c>
      <c r="CE3" s="8">
        <v>176</v>
      </c>
      <c r="CF3" s="8">
        <v>41</v>
      </c>
      <c r="CG3" s="10"/>
      <c r="CH3" s="74">
        <v>100000</v>
      </c>
      <c r="CI3" s="16">
        <v>9277.3616249999995</v>
      </c>
      <c r="CJ3" s="16"/>
      <c r="CK3" s="16">
        <v>2000</v>
      </c>
      <c r="CL3" s="16"/>
      <c r="CM3" s="16">
        <v>500</v>
      </c>
      <c r="CN3" s="72">
        <v>13017.4</v>
      </c>
      <c r="CO3" s="16">
        <v>7076.88</v>
      </c>
      <c r="CP3" s="16">
        <v>10000</v>
      </c>
      <c r="CQ3" s="16"/>
      <c r="CR3" s="16">
        <v>141871.64162499999</v>
      </c>
      <c r="CS3" s="16"/>
      <c r="CT3" s="16"/>
      <c r="CU3" s="16"/>
      <c r="CV3" s="16"/>
      <c r="CW3" s="16"/>
      <c r="CX3" s="16"/>
      <c r="CY3" s="16"/>
      <c r="CZ3" s="16">
        <v>0</v>
      </c>
      <c r="DA3" s="17">
        <f t="shared" si="0"/>
        <v>8.3898230478035032E-2</v>
      </c>
      <c r="DB3" s="18">
        <f t="shared" si="1"/>
        <v>1.1505414208997271</v>
      </c>
      <c r="DC3" s="16">
        <f t="shared" si="2"/>
        <v>10.855585096411355</v>
      </c>
      <c r="DD3" s="19">
        <f t="shared" si="3"/>
        <v>12.489800301523021</v>
      </c>
      <c r="DE3" s="18">
        <f t="shared" si="4"/>
        <v>0.46982061329402885</v>
      </c>
      <c r="DF3" s="20">
        <f t="shared" si="5"/>
        <v>77.031428822959768</v>
      </c>
      <c r="DG3" s="21">
        <f t="shared" si="6"/>
        <v>0.25189420691049358</v>
      </c>
      <c r="DH3" s="22">
        <f t="shared" si="7"/>
        <v>11.896117523609654</v>
      </c>
      <c r="DI3" s="16">
        <f t="shared" si="8"/>
        <v>60280</v>
      </c>
      <c r="DJ3" s="16">
        <f t="shared" si="9"/>
        <v>37653</v>
      </c>
      <c r="DK3" s="16">
        <f t="shared" si="10"/>
        <v>2560</v>
      </c>
      <c r="DL3" s="16">
        <f t="shared" si="11"/>
        <v>2308</v>
      </c>
      <c r="DM3" s="16">
        <f t="shared" ref="DM3:DM36" si="13">CC3</f>
        <v>2861.2662962962963</v>
      </c>
      <c r="DN3" s="16">
        <f t="shared" ref="DN3:DN36" si="14">BU3*1.5*2*200</f>
        <v>3600</v>
      </c>
      <c r="DO3" s="16">
        <f t="shared" ref="DO3:DP36" si="15">BT3*3*200</f>
        <v>1200</v>
      </c>
      <c r="DP3" s="16">
        <f t="shared" si="12"/>
        <v>747</v>
      </c>
      <c r="DQ3" s="16">
        <f t="shared" ref="DQ3:DQ36" si="16">DI3+DJ3+DK3+DL3+DM3+DN3+DO3+DP3</f>
        <v>111209.26629629629</v>
      </c>
      <c r="DR3" s="16">
        <f t="shared" ref="DR3:DR36" si="17">DL3+DJ3+DM3+DP3</f>
        <v>43569.266296296293</v>
      </c>
    </row>
    <row r="4" spans="1:122" x14ac:dyDescent="0.2">
      <c r="A4" s="3" t="s">
        <v>119</v>
      </c>
      <c r="B4" s="65" t="s">
        <v>120</v>
      </c>
      <c r="C4" s="66">
        <v>36205</v>
      </c>
      <c r="D4" s="66">
        <v>5102</v>
      </c>
      <c r="E4" s="4">
        <v>1895</v>
      </c>
      <c r="F4" s="4">
        <v>2260</v>
      </c>
      <c r="G4" s="4">
        <v>283</v>
      </c>
      <c r="H4" s="4">
        <v>171</v>
      </c>
      <c r="I4" s="4">
        <v>13</v>
      </c>
      <c r="J4" s="4">
        <v>14</v>
      </c>
      <c r="K4" s="3">
        <v>6</v>
      </c>
      <c r="L4" s="5">
        <v>4</v>
      </c>
      <c r="M4" s="4">
        <v>58</v>
      </c>
      <c r="N4" s="6">
        <v>10</v>
      </c>
      <c r="O4" s="4">
        <v>0</v>
      </c>
      <c r="P4" s="4">
        <v>0</v>
      </c>
      <c r="Q4" s="4">
        <v>4</v>
      </c>
      <c r="R4" s="4">
        <v>4</v>
      </c>
      <c r="S4" s="4" t="s">
        <v>116</v>
      </c>
      <c r="T4" s="4">
        <v>58.25</v>
      </c>
      <c r="U4" s="7">
        <v>6116</v>
      </c>
      <c r="V4" s="73">
        <v>4342</v>
      </c>
      <c r="W4" s="63">
        <v>1774</v>
      </c>
      <c r="X4" s="63">
        <v>44616</v>
      </c>
      <c r="Y4" s="63">
        <v>28347</v>
      </c>
      <c r="Z4" s="63">
        <v>16269</v>
      </c>
      <c r="AA4" s="63">
        <v>34297</v>
      </c>
      <c r="AB4" s="63">
        <v>21120</v>
      </c>
      <c r="AC4" s="63">
        <v>13177</v>
      </c>
      <c r="AD4" s="63">
        <v>10319</v>
      </c>
      <c r="AE4" s="63">
        <v>7227</v>
      </c>
      <c r="AF4" s="63">
        <v>3092</v>
      </c>
      <c r="AG4" s="7">
        <v>15338</v>
      </c>
      <c r="AH4" s="7">
        <v>12464</v>
      </c>
      <c r="AI4" s="7">
        <v>2874</v>
      </c>
      <c r="AJ4" s="7">
        <v>29014</v>
      </c>
      <c r="AK4" s="7">
        <v>22131</v>
      </c>
      <c r="AL4" s="7">
        <v>6883</v>
      </c>
      <c r="AM4" s="63">
        <v>12751</v>
      </c>
      <c r="AN4" s="63">
        <v>11606</v>
      </c>
      <c r="AO4" s="63">
        <v>1145</v>
      </c>
      <c r="AP4" s="9">
        <v>41765</v>
      </c>
      <c r="AQ4" s="9">
        <v>20694</v>
      </c>
      <c r="AR4" s="9">
        <v>17545</v>
      </c>
      <c r="AS4" s="9">
        <v>3149</v>
      </c>
      <c r="AT4" s="9">
        <v>7373</v>
      </c>
      <c r="AU4" s="9">
        <v>6583</v>
      </c>
      <c r="AV4" s="9">
        <v>790</v>
      </c>
      <c r="AW4" s="9">
        <v>28067</v>
      </c>
      <c r="AX4" s="10">
        <v>129786</v>
      </c>
      <c r="AY4" s="10">
        <v>101719</v>
      </c>
      <c r="AZ4" s="27">
        <v>1392</v>
      </c>
      <c r="BA4" s="69">
        <v>9012</v>
      </c>
      <c r="BB4" s="70">
        <v>495</v>
      </c>
      <c r="BC4" s="11">
        <v>90311</v>
      </c>
      <c r="BD4" s="11">
        <v>40078</v>
      </c>
      <c r="BE4" s="11">
        <v>10256</v>
      </c>
      <c r="BF4" s="11">
        <v>853</v>
      </c>
      <c r="BG4" s="10">
        <v>100567</v>
      </c>
      <c r="BH4" s="12">
        <v>2945</v>
      </c>
      <c r="BI4" s="8">
        <v>2553</v>
      </c>
      <c r="BJ4" s="8">
        <v>392</v>
      </c>
      <c r="BK4" s="11">
        <v>1801</v>
      </c>
      <c r="BL4" s="11">
        <v>1077</v>
      </c>
      <c r="BM4" s="11">
        <v>703</v>
      </c>
      <c r="BN4" s="11">
        <v>374</v>
      </c>
      <c r="BO4" s="11">
        <v>724</v>
      </c>
      <c r="BP4" s="11">
        <v>659</v>
      </c>
      <c r="BQ4" s="11">
        <v>191</v>
      </c>
      <c r="BR4" s="11">
        <v>0</v>
      </c>
      <c r="BS4" s="11">
        <v>1075</v>
      </c>
      <c r="BT4" s="10">
        <v>47</v>
      </c>
      <c r="BU4" s="10">
        <v>15</v>
      </c>
      <c r="BV4" s="11">
        <v>0</v>
      </c>
      <c r="BW4" s="1">
        <v>518</v>
      </c>
      <c r="BX4" s="1">
        <v>441</v>
      </c>
      <c r="BY4" s="1">
        <v>77</v>
      </c>
      <c r="BZ4" s="10">
        <v>247</v>
      </c>
      <c r="CA4" s="10">
        <v>11</v>
      </c>
      <c r="CB4" s="63">
        <v>45149</v>
      </c>
      <c r="CC4" s="63">
        <v>22044.898055555557</v>
      </c>
      <c r="CD4" s="13">
        <v>1096</v>
      </c>
      <c r="CE4" s="8">
        <v>1044</v>
      </c>
      <c r="CF4" s="8">
        <v>52</v>
      </c>
      <c r="CG4" s="10"/>
      <c r="CH4" s="74">
        <v>266468.52</v>
      </c>
      <c r="CI4" s="16">
        <v>24750.536549999997</v>
      </c>
      <c r="CJ4" s="16">
        <v>0</v>
      </c>
      <c r="CK4" s="16">
        <v>10463.15</v>
      </c>
      <c r="CL4" s="16">
        <v>0</v>
      </c>
      <c r="CM4" s="16">
        <v>7454.79</v>
      </c>
      <c r="CN4" s="72">
        <v>33560.639999999999</v>
      </c>
      <c r="CO4" s="16">
        <v>17489.27</v>
      </c>
      <c r="CP4" s="16">
        <v>54435.27</v>
      </c>
      <c r="CQ4" s="16">
        <v>0</v>
      </c>
      <c r="CR4" s="16">
        <v>414622.17655000009</v>
      </c>
      <c r="CS4" s="16"/>
      <c r="CT4" s="16"/>
      <c r="CU4" s="16"/>
      <c r="CV4" s="16"/>
      <c r="CW4" s="16"/>
      <c r="CX4" s="16"/>
      <c r="CY4" s="16"/>
      <c r="CZ4" s="16">
        <v>0</v>
      </c>
      <c r="DA4" s="17">
        <f t="shared" si="0"/>
        <v>0.16892694379229389</v>
      </c>
      <c r="DB4" s="18">
        <f t="shared" si="1"/>
        <v>2.8095290705703633</v>
      </c>
      <c r="DC4" s="16">
        <f t="shared" si="2"/>
        <v>4.0761527005770812</v>
      </c>
      <c r="DD4" s="19">
        <f t="shared" si="3"/>
        <v>11.452069508355201</v>
      </c>
      <c r="DE4" s="18">
        <f t="shared" si="4"/>
        <v>1.0114550498672528</v>
      </c>
      <c r="DF4" s="20">
        <f t="shared" si="5"/>
        <v>64.051926529484888</v>
      </c>
      <c r="DG4" s="21">
        <f t="shared" si="6"/>
        <v>0.60889098344304815</v>
      </c>
      <c r="DH4" s="22">
        <f t="shared" si="7"/>
        <v>14.391922825376064</v>
      </c>
      <c r="DI4" s="16">
        <f t="shared" si="8"/>
        <v>490776</v>
      </c>
      <c r="DJ4" s="16">
        <f t="shared" si="9"/>
        <v>227634</v>
      </c>
      <c r="DK4" s="16">
        <f t="shared" si="10"/>
        <v>30676</v>
      </c>
      <c r="DL4" s="16">
        <f t="shared" si="11"/>
        <v>14746</v>
      </c>
      <c r="DM4" s="16">
        <f t="shared" si="13"/>
        <v>22044.898055555557</v>
      </c>
      <c r="DN4" s="16">
        <f t="shared" si="14"/>
        <v>9000</v>
      </c>
      <c r="DO4" s="16">
        <f t="shared" si="15"/>
        <v>28200</v>
      </c>
      <c r="DP4" s="16">
        <f t="shared" si="12"/>
        <v>4455</v>
      </c>
      <c r="DQ4" s="16">
        <f t="shared" si="16"/>
        <v>827531.89805555553</v>
      </c>
      <c r="DR4" s="16">
        <f t="shared" si="17"/>
        <v>268879.89805555553</v>
      </c>
    </row>
    <row r="5" spans="1:122" x14ac:dyDescent="0.2">
      <c r="A5" s="3" t="s">
        <v>113</v>
      </c>
      <c r="B5" s="65" t="s">
        <v>121</v>
      </c>
      <c r="C5" s="66">
        <v>25833</v>
      </c>
      <c r="D5" s="66">
        <v>3469</v>
      </c>
      <c r="E5" s="4">
        <v>1200</v>
      </c>
      <c r="F5" s="4">
        <v>1400</v>
      </c>
      <c r="G5" s="4">
        <v>290</v>
      </c>
      <c r="H5" s="4">
        <v>218</v>
      </c>
      <c r="I5" s="4">
        <v>8</v>
      </c>
      <c r="J5" s="4">
        <v>8</v>
      </c>
      <c r="K5" s="3">
        <v>3</v>
      </c>
      <c r="L5" s="5">
        <v>4</v>
      </c>
      <c r="M5" s="4">
        <v>75</v>
      </c>
      <c r="N5" s="6">
        <v>7</v>
      </c>
      <c r="O5" s="4">
        <v>0</v>
      </c>
      <c r="P5" s="4">
        <v>0</v>
      </c>
      <c r="Q5" s="4">
        <v>0</v>
      </c>
      <c r="R5" s="4">
        <v>0</v>
      </c>
      <c r="S5" s="4" t="s">
        <v>116</v>
      </c>
      <c r="T5" s="4">
        <v>30</v>
      </c>
      <c r="U5" s="7">
        <v>2519</v>
      </c>
      <c r="V5" s="73">
        <v>1854</v>
      </c>
      <c r="W5" s="63">
        <v>665</v>
      </c>
      <c r="X5" s="63">
        <v>20705</v>
      </c>
      <c r="Y5" s="63">
        <v>15053</v>
      </c>
      <c r="Z5" s="63">
        <v>5652</v>
      </c>
      <c r="AA5" s="63">
        <v>16404</v>
      </c>
      <c r="AB5" s="63">
        <v>11744</v>
      </c>
      <c r="AC5" s="63">
        <v>4660</v>
      </c>
      <c r="AD5" s="63">
        <v>4301</v>
      </c>
      <c r="AE5" s="63">
        <v>3309</v>
      </c>
      <c r="AF5" s="63">
        <v>992</v>
      </c>
      <c r="AG5" s="7">
        <v>3468</v>
      </c>
      <c r="AH5" s="7">
        <v>2745</v>
      </c>
      <c r="AI5" s="7">
        <v>723</v>
      </c>
      <c r="AJ5" s="7">
        <v>5513</v>
      </c>
      <c r="AK5" s="7">
        <v>5148</v>
      </c>
      <c r="AL5" s="7">
        <v>365</v>
      </c>
      <c r="AM5" s="63">
        <v>761</v>
      </c>
      <c r="AN5" s="63">
        <v>737</v>
      </c>
      <c r="AO5" s="63">
        <v>24</v>
      </c>
      <c r="AP5" s="9">
        <v>6274</v>
      </c>
      <c r="AQ5" s="9">
        <v>4973</v>
      </c>
      <c r="AR5" s="9">
        <v>4365</v>
      </c>
      <c r="AS5" s="9">
        <v>608</v>
      </c>
      <c r="AT5" s="9">
        <v>783</v>
      </c>
      <c r="AU5" s="9">
        <v>728</v>
      </c>
      <c r="AV5" s="9">
        <v>55</v>
      </c>
      <c r="AW5" s="9">
        <v>5756</v>
      </c>
      <c r="AX5" s="10">
        <v>36203</v>
      </c>
      <c r="AY5" s="10">
        <v>30447</v>
      </c>
      <c r="AZ5" s="75">
        <v>597</v>
      </c>
      <c r="BA5" s="75">
        <v>4967</v>
      </c>
      <c r="BB5" s="75">
        <v>216</v>
      </c>
      <c r="BC5" s="11">
        <v>50315</v>
      </c>
      <c r="BD5" s="11">
        <v>12951</v>
      </c>
      <c r="BE5" s="11">
        <v>4724</v>
      </c>
      <c r="BF5" s="11">
        <v>485</v>
      </c>
      <c r="BG5" s="10">
        <v>55039</v>
      </c>
      <c r="BH5" s="12">
        <v>724</v>
      </c>
      <c r="BI5" s="8">
        <v>708</v>
      </c>
      <c r="BJ5" s="8">
        <v>16</v>
      </c>
      <c r="BK5" s="11">
        <v>383</v>
      </c>
      <c r="BL5" s="11">
        <v>306</v>
      </c>
      <c r="BM5" s="11">
        <v>199</v>
      </c>
      <c r="BN5" s="11">
        <v>107</v>
      </c>
      <c r="BO5" s="11">
        <v>77</v>
      </c>
      <c r="BP5" s="11">
        <v>56</v>
      </c>
      <c r="BQ5" s="11">
        <v>21</v>
      </c>
      <c r="BR5" s="11"/>
      <c r="BS5" s="11">
        <v>49</v>
      </c>
      <c r="BT5" s="10">
        <v>30</v>
      </c>
      <c r="BU5" s="10">
        <v>4</v>
      </c>
      <c r="BV5" s="11">
        <v>2</v>
      </c>
      <c r="BW5" s="1">
        <v>4</v>
      </c>
      <c r="BX5" s="1">
        <v>4</v>
      </c>
      <c r="BY5" s="1">
        <v>0</v>
      </c>
      <c r="BZ5" s="10">
        <v>9</v>
      </c>
      <c r="CA5" s="10"/>
      <c r="CB5" s="63">
        <v>1958.6666666666665</v>
      </c>
      <c r="CC5" s="63">
        <v>917.55083333333334</v>
      </c>
      <c r="CD5" s="13">
        <v>171</v>
      </c>
      <c r="CE5" s="8">
        <v>160</v>
      </c>
      <c r="CF5" s="8">
        <v>11</v>
      </c>
      <c r="CG5" s="10"/>
      <c r="CH5" s="74">
        <v>129833.01</v>
      </c>
      <c r="CI5" s="16">
        <v>17720.601149999999</v>
      </c>
      <c r="CJ5" s="16"/>
      <c r="CK5" s="16">
        <v>1660.99</v>
      </c>
      <c r="CL5" s="16"/>
      <c r="CM5" s="16">
        <v>13779.38</v>
      </c>
      <c r="CN5" s="72">
        <v>23953.8</v>
      </c>
      <c r="CO5" s="16">
        <v>2215</v>
      </c>
      <c r="CP5" s="16">
        <v>30318</v>
      </c>
      <c r="CQ5" s="16"/>
      <c r="CR5" s="16">
        <v>219480.78114999997</v>
      </c>
      <c r="CS5" s="16">
        <v>87158.76</v>
      </c>
      <c r="CT5" s="16"/>
      <c r="CU5" s="16"/>
      <c r="CV5" s="16"/>
      <c r="CW5" s="16">
        <v>145049.60999999999</v>
      </c>
      <c r="CX5" s="16"/>
      <c r="CY5" s="16"/>
      <c r="CZ5" s="16">
        <v>232208.37</v>
      </c>
      <c r="DA5" s="17">
        <f t="shared" si="0"/>
        <v>9.75109356249758E-2</v>
      </c>
      <c r="DB5" s="18">
        <f t="shared" si="1"/>
        <v>1.178608756242016</v>
      </c>
      <c r="DC5" s="16">
        <f t="shared" si="2"/>
        <v>7.2086176355634368</v>
      </c>
      <c r="DD5" s="19">
        <f t="shared" si="3"/>
        <v>8.4961398656756852</v>
      </c>
      <c r="DE5" s="18">
        <f t="shared" si="4"/>
        <v>0.55318955649630264</v>
      </c>
      <c r="DF5" s="20">
        <f t="shared" si="5"/>
        <v>14.980838462431773</v>
      </c>
      <c r="DG5" s="21">
        <f t="shared" si="6"/>
        <v>3.5518555078130037E-2</v>
      </c>
      <c r="DH5" s="22">
        <f t="shared" si="7"/>
        <v>11.881302104009528</v>
      </c>
      <c r="DI5" s="16">
        <f t="shared" si="8"/>
        <v>227755</v>
      </c>
      <c r="DJ5" s="16">
        <f t="shared" si="9"/>
        <v>54703</v>
      </c>
      <c r="DK5" s="16">
        <f t="shared" si="10"/>
        <v>6936</v>
      </c>
      <c r="DL5" s="16">
        <f t="shared" si="11"/>
        <v>1566</v>
      </c>
      <c r="DM5" s="16">
        <f t="shared" si="13"/>
        <v>917.55083333333334</v>
      </c>
      <c r="DN5" s="16">
        <f t="shared" si="14"/>
        <v>2400</v>
      </c>
      <c r="DO5" s="16">
        <f t="shared" si="15"/>
        <v>18000</v>
      </c>
      <c r="DP5" s="16">
        <f t="shared" si="12"/>
        <v>1944</v>
      </c>
      <c r="DQ5" s="16">
        <f t="shared" si="16"/>
        <v>314221.55083333334</v>
      </c>
      <c r="DR5" s="16">
        <f t="shared" si="17"/>
        <v>59130.550833333335</v>
      </c>
    </row>
    <row r="6" spans="1:122" x14ac:dyDescent="0.2">
      <c r="A6" s="3" t="s">
        <v>117</v>
      </c>
      <c r="B6" s="65" t="s">
        <v>122</v>
      </c>
      <c r="C6" s="66">
        <v>13397</v>
      </c>
      <c r="D6" s="66">
        <v>2024</v>
      </c>
      <c r="E6" s="4">
        <v>305</v>
      </c>
      <c r="F6" s="4">
        <v>320</v>
      </c>
      <c r="G6" s="4">
        <v>56</v>
      </c>
      <c r="H6" s="4">
        <v>20</v>
      </c>
      <c r="I6" s="4">
        <v>3</v>
      </c>
      <c r="J6" s="4">
        <v>5</v>
      </c>
      <c r="K6" s="3">
        <v>0</v>
      </c>
      <c r="L6" s="5">
        <v>3</v>
      </c>
      <c r="M6" s="4">
        <v>44</v>
      </c>
      <c r="N6" s="6">
        <v>3</v>
      </c>
      <c r="O6" s="4">
        <v>0</v>
      </c>
      <c r="P6" s="4">
        <v>0</v>
      </c>
      <c r="Q6" s="4">
        <v>0</v>
      </c>
      <c r="R6" s="4">
        <v>2</v>
      </c>
      <c r="S6" s="4">
        <v>3</v>
      </c>
      <c r="T6" s="4">
        <v>26</v>
      </c>
      <c r="U6" s="7">
        <v>1412</v>
      </c>
      <c r="V6" s="73">
        <v>1033</v>
      </c>
      <c r="W6" s="63">
        <v>379</v>
      </c>
      <c r="X6" s="63">
        <v>12761</v>
      </c>
      <c r="Y6" s="63">
        <v>7200</v>
      </c>
      <c r="Z6" s="63">
        <v>5561</v>
      </c>
      <c r="AA6" s="63">
        <v>10172</v>
      </c>
      <c r="AB6" s="63">
        <v>5630</v>
      </c>
      <c r="AC6" s="63">
        <v>4542</v>
      </c>
      <c r="AD6" s="63">
        <v>2589</v>
      </c>
      <c r="AE6" s="63">
        <v>1570</v>
      </c>
      <c r="AF6" s="63">
        <v>1019</v>
      </c>
      <c r="AG6" s="7">
        <v>2592</v>
      </c>
      <c r="AH6" s="7">
        <v>1685</v>
      </c>
      <c r="AI6" s="7">
        <v>907</v>
      </c>
      <c r="AJ6" s="7">
        <v>4843</v>
      </c>
      <c r="AK6" s="7">
        <v>3968</v>
      </c>
      <c r="AL6" s="7">
        <v>875</v>
      </c>
      <c r="AM6" s="63">
        <v>1438</v>
      </c>
      <c r="AN6" s="63">
        <v>1264</v>
      </c>
      <c r="AO6" s="63">
        <v>174</v>
      </c>
      <c r="AP6" s="9">
        <v>6281</v>
      </c>
      <c r="AQ6" s="9">
        <v>8467</v>
      </c>
      <c r="AR6" s="9">
        <v>7021</v>
      </c>
      <c r="AS6" s="9">
        <v>1446</v>
      </c>
      <c r="AT6" s="9">
        <v>1509</v>
      </c>
      <c r="AU6" s="9">
        <v>1303</v>
      </c>
      <c r="AV6" s="9">
        <v>206</v>
      </c>
      <c r="AW6" s="9">
        <v>9976</v>
      </c>
      <c r="AX6" s="10">
        <v>31610</v>
      </c>
      <c r="AY6" s="10">
        <v>21634</v>
      </c>
      <c r="AZ6" s="75">
        <v>309</v>
      </c>
      <c r="BA6" s="75">
        <v>4845</v>
      </c>
      <c r="BB6" s="75">
        <v>145</v>
      </c>
      <c r="BC6" s="11">
        <v>19268</v>
      </c>
      <c r="BD6" s="11">
        <v>7106</v>
      </c>
      <c r="BE6" s="11">
        <v>2059</v>
      </c>
      <c r="BF6" s="11">
        <v>366</v>
      </c>
      <c r="BG6" s="10">
        <v>21327</v>
      </c>
      <c r="BH6" s="12">
        <v>415</v>
      </c>
      <c r="BI6" s="8">
        <v>404</v>
      </c>
      <c r="BJ6" s="8">
        <v>11</v>
      </c>
      <c r="BK6" s="11">
        <v>446</v>
      </c>
      <c r="BL6" s="11">
        <v>272</v>
      </c>
      <c r="BM6" s="11">
        <v>194</v>
      </c>
      <c r="BN6" s="11">
        <v>78</v>
      </c>
      <c r="BO6" s="11">
        <v>174</v>
      </c>
      <c r="BP6" s="11">
        <v>149</v>
      </c>
      <c r="BQ6" s="11">
        <v>25</v>
      </c>
      <c r="BR6" s="11"/>
      <c r="BS6" s="11">
        <v>38</v>
      </c>
      <c r="BT6" s="10"/>
      <c r="BU6" s="10"/>
      <c r="BV6" s="11"/>
      <c r="BW6" s="1">
        <v>107</v>
      </c>
      <c r="BX6" s="1">
        <v>80</v>
      </c>
      <c r="BY6" s="1">
        <v>27</v>
      </c>
      <c r="BZ6" s="10">
        <v>15</v>
      </c>
      <c r="CA6" s="10">
        <v>2</v>
      </c>
      <c r="CB6" s="63">
        <v>4112.333333333333</v>
      </c>
      <c r="CC6" s="63">
        <v>2054.3948148148147</v>
      </c>
      <c r="CD6" s="13">
        <v>114</v>
      </c>
      <c r="CE6" s="8">
        <v>93</v>
      </c>
      <c r="CF6" s="8">
        <v>21</v>
      </c>
      <c r="CG6" s="10"/>
      <c r="CH6" s="74">
        <v>47262</v>
      </c>
      <c r="CI6" s="16">
        <v>10852.57425</v>
      </c>
      <c r="CJ6" s="16"/>
      <c r="CK6" s="16"/>
      <c r="CL6" s="16"/>
      <c r="CM6" s="16">
        <v>2894</v>
      </c>
      <c r="CN6" s="72">
        <v>14476.6</v>
      </c>
      <c r="CO6" s="16">
        <v>5519</v>
      </c>
      <c r="CP6" s="16">
        <v>14464.76</v>
      </c>
      <c r="CQ6" s="16"/>
      <c r="CR6" s="16">
        <v>95468.934249999991</v>
      </c>
      <c r="CS6" s="16"/>
      <c r="CT6" s="16"/>
      <c r="CU6" s="16"/>
      <c r="CV6" s="16"/>
      <c r="CW6" s="16"/>
      <c r="CX6" s="16"/>
      <c r="CY6" s="16"/>
      <c r="CZ6" s="16">
        <v>0</v>
      </c>
      <c r="DA6" s="17">
        <f t="shared" si="0"/>
        <v>0.1053967306113309</v>
      </c>
      <c r="DB6" s="18">
        <f t="shared" si="1"/>
        <v>1.614839143091737</v>
      </c>
      <c r="DC6" s="16">
        <f t="shared" si="2"/>
        <v>4.4129118170472399</v>
      </c>
      <c r="DD6" s="19">
        <f t="shared" si="3"/>
        <v>7.1261427371799648</v>
      </c>
      <c r="DE6" s="18">
        <f t="shared" si="4"/>
        <v>1.0143948984854878</v>
      </c>
      <c r="DF6" s="20">
        <f t="shared" si="5"/>
        <v>41.277898036873928</v>
      </c>
      <c r="DG6" s="21">
        <f t="shared" si="6"/>
        <v>0.15334737738410201</v>
      </c>
      <c r="DH6" s="22">
        <f t="shared" si="7"/>
        <v>17.938385269121813</v>
      </c>
      <c r="DI6" s="16">
        <f t="shared" si="8"/>
        <v>140371</v>
      </c>
      <c r="DJ6" s="16">
        <f t="shared" si="9"/>
        <v>93137</v>
      </c>
      <c r="DK6" s="16">
        <f t="shared" si="10"/>
        <v>5184</v>
      </c>
      <c r="DL6" s="16">
        <f t="shared" si="11"/>
        <v>3018</v>
      </c>
      <c r="DM6" s="16">
        <f t="shared" si="13"/>
        <v>2054.3948148148147</v>
      </c>
      <c r="DN6" s="16">
        <f t="shared" si="14"/>
        <v>0</v>
      </c>
      <c r="DO6" s="16">
        <f t="shared" si="15"/>
        <v>0</v>
      </c>
      <c r="DP6" s="16">
        <f t="shared" si="12"/>
        <v>1305</v>
      </c>
      <c r="DQ6" s="16">
        <f t="shared" si="16"/>
        <v>245069.39481481482</v>
      </c>
      <c r="DR6" s="16">
        <f t="shared" si="17"/>
        <v>99514.394814814819</v>
      </c>
    </row>
    <row r="7" spans="1:122" x14ac:dyDescent="0.2">
      <c r="A7" s="3" t="s">
        <v>117</v>
      </c>
      <c r="B7" s="65" t="s">
        <v>124</v>
      </c>
      <c r="C7" s="66">
        <v>12045</v>
      </c>
      <c r="D7" s="66">
        <v>1646</v>
      </c>
      <c r="E7" s="4">
        <v>170</v>
      </c>
      <c r="F7" s="4">
        <v>200</v>
      </c>
      <c r="G7" s="4">
        <v>50</v>
      </c>
      <c r="H7" s="4">
        <v>35</v>
      </c>
      <c r="I7" s="4">
        <v>1</v>
      </c>
      <c r="J7" s="4">
        <v>4</v>
      </c>
      <c r="K7" s="3">
        <v>1</v>
      </c>
      <c r="L7" s="5">
        <v>2</v>
      </c>
      <c r="M7" s="4">
        <v>32</v>
      </c>
      <c r="N7" s="6">
        <v>3</v>
      </c>
      <c r="O7" s="4"/>
      <c r="P7" s="4"/>
      <c r="Q7" s="4">
        <v>0</v>
      </c>
      <c r="R7" s="4">
        <v>0</v>
      </c>
      <c r="S7" s="4" t="s">
        <v>125</v>
      </c>
      <c r="T7" s="4">
        <v>20</v>
      </c>
      <c r="U7" s="7">
        <v>1004</v>
      </c>
      <c r="V7" s="73">
        <v>783</v>
      </c>
      <c r="W7" s="63">
        <v>221</v>
      </c>
      <c r="X7" s="63">
        <v>7897</v>
      </c>
      <c r="Y7" s="63">
        <v>5033</v>
      </c>
      <c r="Z7" s="63">
        <v>2864</v>
      </c>
      <c r="AA7" s="63">
        <v>6452</v>
      </c>
      <c r="AB7" s="63">
        <v>4010</v>
      </c>
      <c r="AC7" s="63">
        <v>2442</v>
      </c>
      <c r="AD7" s="63">
        <v>1445</v>
      </c>
      <c r="AE7" s="63">
        <v>1023</v>
      </c>
      <c r="AF7" s="63">
        <v>422</v>
      </c>
      <c r="AG7" s="7">
        <v>1248</v>
      </c>
      <c r="AH7" s="7">
        <v>876</v>
      </c>
      <c r="AI7" s="7">
        <v>372</v>
      </c>
      <c r="AJ7" s="7">
        <v>3184</v>
      </c>
      <c r="AK7" s="7">
        <v>2677</v>
      </c>
      <c r="AL7" s="7">
        <v>507</v>
      </c>
      <c r="AM7" s="63">
        <v>1051</v>
      </c>
      <c r="AN7" s="63">
        <v>900</v>
      </c>
      <c r="AO7" s="63">
        <v>151</v>
      </c>
      <c r="AP7" s="9">
        <v>4235</v>
      </c>
      <c r="AQ7" s="9">
        <v>5329</v>
      </c>
      <c r="AR7" s="9">
        <v>4215</v>
      </c>
      <c r="AS7" s="9">
        <v>1114</v>
      </c>
      <c r="AT7" s="9">
        <v>1414</v>
      </c>
      <c r="AU7" s="9">
        <v>1190</v>
      </c>
      <c r="AV7" s="9">
        <v>224</v>
      </c>
      <c r="AW7" s="9">
        <v>6743</v>
      </c>
      <c r="AX7" s="10">
        <v>20123</v>
      </c>
      <c r="AY7" s="10">
        <v>13380</v>
      </c>
      <c r="AZ7" s="75">
        <v>244</v>
      </c>
      <c r="BA7" s="75">
        <v>715</v>
      </c>
      <c r="BB7" s="75">
        <v>102</v>
      </c>
      <c r="BC7" s="11">
        <v>7390</v>
      </c>
      <c r="BD7" s="11">
        <v>1988</v>
      </c>
      <c r="BE7" s="11">
        <v>1374</v>
      </c>
      <c r="BF7" s="11">
        <v>228</v>
      </c>
      <c r="BG7" s="10">
        <v>8764</v>
      </c>
      <c r="BH7" s="12">
        <v>247</v>
      </c>
      <c r="BI7" s="8">
        <v>227</v>
      </c>
      <c r="BJ7" s="8">
        <v>20</v>
      </c>
      <c r="BK7" s="11">
        <v>715</v>
      </c>
      <c r="BL7" s="11">
        <v>516</v>
      </c>
      <c r="BM7" s="11">
        <v>339</v>
      </c>
      <c r="BN7" s="11">
        <v>177</v>
      </c>
      <c r="BO7" s="11">
        <v>199</v>
      </c>
      <c r="BP7" s="11">
        <v>151</v>
      </c>
      <c r="BQ7" s="11">
        <v>48</v>
      </c>
      <c r="BR7" s="11"/>
      <c r="BS7" s="11"/>
      <c r="BT7" s="10">
        <v>7</v>
      </c>
      <c r="BU7" s="10"/>
      <c r="BV7" s="11"/>
      <c r="BW7" s="1">
        <v>172</v>
      </c>
      <c r="BX7" s="1">
        <v>150</v>
      </c>
      <c r="BY7" s="1">
        <v>22</v>
      </c>
      <c r="BZ7" s="10"/>
      <c r="CA7" s="10"/>
      <c r="CB7" s="63">
        <v>793</v>
      </c>
      <c r="CC7" s="63">
        <v>276.58944444444444</v>
      </c>
      <c r="CD7" s="13">
        <v>156</v>
      </c>
      <c r="CE7" s="8">
        <v>144</v>
      </c>
      <c r="CF7" s="8">
        <v>12</v>
      </c>
      <c r="CG7" s="10"/>
      <c r="CH7" s="74">
        <v>32000</v>
      </c>
      <c r="CI7" s="16">
        <v>10116.97575</v>
      </c>
      <c r="CJ7" s="16"/>
      <c r="CK7" s="16">
        <v>486.6</v>
      </c>
      <c r="CL7" s="16"/>
      <c r="CM7" s="16">
        <v>500</v>
      </c>
      <c r="CN7" s="72">
        <v>13522.04</v>
      </c>
      <c r="CO7" s="16">
        <v>1670</v>
      </c>
      <c r="CP7" s="16">
        <v>15325</v>
      </c>
      <c r="CQ7" s="16"/>
      <c r="CR7" s="16">
        <v>73620.615749999997</v>
      </c>
      <c r="CS7" s="16"/>
      <c r="CT7" s="16"/>
      <c r="CU7" s="16"/>
      <c r="CV7" s="16"/>
      <c r="CW7" s="16"/>
      <c r="CX7" s="16"/>
      <c r="CY7" s="16"/>
      <c r="CZ7" s="16">
        <v>0</v>
      </c>
      <c r="DA7" s="17">
        <f t="shared" si="0"/>
        <v>8.3354088833540882E-2</v>
      </c>
      <c r="DB7" s="18">
        <f t="shared" si="1"/>
        <v>1.1108343711083437</v>
      </c>
      <c r="DC7" s="16">
        <f t="shared" si="2"/>
        <v>5.5022881726457396</v>
      </c>
      <c r="DD7" s="19">
        <f t="shared" si="3"/>
        <v>6.1121308219178081</v>
      </c>
      <c r="DE7" s="18">
        <f t="shared" si="4"/>
        <v>1.5267001369237791</v>
      </c>
      <c r="DF7" s="20">
        <f t="shared" si="5"/>
        <v>73.640514736405152</v>
      </c>
      <c r="DG7" s="21">
        <f t="shared" si="6"/>
        <v>2.2963009086296757E-2</v>
      </c>
      <c r="DH7" s="22">
        <f t="shared" si="7"/>
        <v>15.824701195219124</v>
      </c>
      <c r="DI7" s="16">
        <f t="shared" si="8"/>
        <v>86867</v>
      </c>
      <c r="DJ7" s="16">
        <f t="shared" si="9"/>
        <v>58619</v>
      </c>
      <c r="DK7" s="16">
        <f t="shared" si="10"/>
        <v>2496</v>
      </c>
      <c r="DL7" s="16">
        <f t="shared" si="11"/>
        <v>2828</v>
      </c>
      <c r="DM7" s="16">
        <f t="shared" si="13"/>
        <v>276.58944444444444</v>
      </c>
      <c r="DN7" s="16">
        <f t="shared" si="14"/>
        <v>0</v>
      </c>
      <c r="DO7" s="16">
        <f t="shared" si="15"/>
        <v>4200</v>
      </c>
      <c r="DP7" s="16">
        <f t="shared" si="12"/>
        <v>918</v>
      </c>
      <c r="DQ7" s="16">
        <f t="shared" si="16"/>
        <v>156204.58944444446</v>
      </c>
      <c r="DR7" s="16">
        <f t="shared" si="17"/>
        <v>62641.589444444442</v>
      </c>
    </row>
    <row r="8" spans="1:122" x14ac:dyDescent="0.2">
      <c r="A8" s="3" t="s">
        <v>117</v>
      </c>
      <c r="B8" s="65" t="s">
        <v>126</v>
      </c>
      <c r="C8" s="66">
        <v>14219</v>
      </c>
      <c r="D8" s="66">
        <v>1986</v>
      </c>
      <c r="E8" s="4">
        <v>170</v>
      </c>
      <c r="F8" s="4">
        <v>200</v>
      </c>
      <c r="G8" s="4">
        <v>14.7</v>
      </c>
      <c r="H8" s="4">
        <v>30</v>
      </c>
      <c r="I8" s="4">
        <v>1</v>
      </c>
      <c r="J8" s="4">
        <v>1</v>
      </c>
      <c r="K8" s="3">
        <v>1</v>
      </c>
      <c r="L8" s="5">
        <v>4</v>
      </c>
      <c r="M8" s="4">
        <v>36</v>
      </c>
      <c r="N8" s="6">
        <v>5</v>
      </c>
      <c r="O8" s="4">
        <v>0</v>
      </c>
      <c r="P8" s="4">
        <v>0</v>
      </c>
      <c r="Q8" s="4">
        <v>0</v>
      </c>
      <c r="R8" s="4">
        <v>1</v>
      </c>
      <c r="S8" s="4" t="s">
        <v>116</v>
      </c>
      <c r="T8" s="4">
        <v>23</v>
      </c>
      <c r="U8" s="7">
        <v>778</v>
      </c>
      <c r="V8" s="73">
        <v>528</v>
      </c>
      <c r="W8" s="63">
        <v>250</v>
      </c>
      <c r="X8" s="63">
        <v>6842</v>
      </c>
      <c r="Y8" s="63">
        <v>3998</v>
      </c>
      <c r="Z8" s="63">
        <v>2844</v>
      </c>
      <c r="AA8" s="63">
        <v>5424</v>
      </c>
      <c r="AB8" s="63">
        <v>3165</v>
      </c>
      <c r="AC8" s="63">
        <v>2259</v>
      </c>
      <c r="AD8" s="63">
        <v>1418</v>
      </c>
      <c r="AE8" s="63">
        <v>833</v>
      </c>
      <c r="AF8" s="63">
        <v>585</v>
      </c>
      <c r="AG8" s="7">
        <v>1427</v>
      </c>
      <c r="AH8" s="7">
        <v>896</v>
      </c>
      <c r="AI8" s="7">
        <v>531</v>
      </c>
      <c r="AJ8" s="7">
        <v>2070</v>
      </c>
      <c r="AK8" s="7">
        <v>1728</v>
      </c>
      <c r="AL8" s="7">
        <v>342</v>
      </c>
      <c r="AM8" s="63">
        <v>331</v>
      </c>
      <c r="AN8" s="63">
        <v>280</v>
      </c>
      <c r="AO8" s="63">
        <v>51</v>
      </c>
      <c r="AP8" s="9">
        <v>2401</v>
      </c>
      <c r="AQ8" s="9">
        <v>2221</v>
      </c>
      <c r="AR8" s="9">
        <v>1763</v>
      </c>
      <c r="AS8" s="9">
        <v>458</v>
      </c>
      <c r="AT8" s="9">
        <v>824</v>
      </c>
      <c r="AU8" s="9">
        <v>753</v>
      </c>
      <c r="AV8" s="9">
        <v>71</v>
      </c>
      <c r="AW8" s="9">
        <v>3045</v>
      </c>
      <c r="AX8" s="10">
        <v>13715</v>
      </c>
      <c r="AY8" s="10">
        <v>10670</v>
      </c>
      <c r="AZ8" s="75">
        <v>278</v>
      </c>
      <c r="BA8" s="75">
        <v>2342</v>
      </c>
      <c r="BB8" s="75">
        <v>69</v>
      </c>
      <c r="BC8" s="11">
        <v>12890</v>
      </c>
      <c r="BD8" s="11">
        <v>2733</v>
      </c>
      <c r="BE8" s="11">
        <v>987</v>
      </c>
      <c r="BF8" s="11">
        <v>218</v>
      </c>
      <c r="BG8" s="10">
        <v>13877</v>
      </c>
      <c r="BH8" s="12">
        <v>3435</v>
      </c>
      <c r="BI8" s="8">
        <v>3224</v>
      </c>
      <c r="BJ8" s="8">
        <v>211</v>
      </c>
      <c r="BK8" s="11">
        <v>823</v>
      </c>
      <c r="BL8" s="11">
        <v>551</v>
      </c>
      <c r="BM8" s="11">
        <v>316</v>
      </c>
      <c r="BN8" s="11">
        <v>235</v>
      </c>
      <c r="BO8" s="11">
        <v>272</v>
      </c>
      <c r="BP8" s="11">
        <v>188</v>
      </c>
      <c r="BQ8" s="11">
        <v>84</v>
      </c>
      <c r="BR8" s="11"/>
      <c r="BS8" s="11">
        <v>105</v>
      </c>
      <c r="BT8" s="10">
        <v>2</v>
      </c>
      <c r="BU8" s="10">
        <v>5</v>
      </c>
      <c r="BV8" s="11">
        <v>1</v>
      </c>
      <c r="BW8" s="1">
        <v>93</v>
      </c>
      <c r="BX8" s="1">
        <v>72</v>
      </c>
      <c r="BY8" s="1">
        <v>21</v>
      </c>
      <c r="BZ8" s="10"/>
      <c r="CA8" s="10">
        <v>7</v>
      </c>
      <c r="CB8" s="63">
        <v>212.33333333333331</v>
      </c>
      <c r="CC8" s="63">
        <v>84.355555555555569</v>
      </c>
      <c r="CD8" s="13">
        <v>19</v>
      </c>
      <c r="CE8" s="8">
        <v>14</v>
      </c>
      <c r="CF8" s="8">
        <v>5</v>
      </c>
      <c r="CG8" s="10"/>
      <c r="CH8" s="74">
        <v>45863</v>
      </c>
      <c r="CI8" s="16">
        <v>11920.190624999999</v>
      </c>
      <c r="CJ8" s="16"/>
      <c r="CK8" s="16">
        <v>2050</v>
      </c>
      <c r="CL8" s="16"/>
      <c r="CM8" s="16">
        <v>1495</v>
      </c>
      <c r="CN8" s="72">
        <v>15584.68</v>
      </c>
      <c r="CO8" s="16">
        <v>2043</v>
      </c>
      <c r="CP8" s="16">
        <v>9266</v>
      </c>
      <c r="CQ8" s="16"/>
      <c r="CR8" s="16">
        <v>88221.87062500001</v>
      </c>
      <c r="CS8" s="16"/>
      <c r="CT8" s="16"/>
      <c r="CU8" s="16"/>
      <c r="CV8" s="16"/>
      <c r="CW8" s="16"/>
      <c r="CX8" s="16"/>
      <c r="CY8" s="16"/>
      <c r="CZ8" s="16">
        <v>0</v>
      </c>
      <c r="DA8" s="17">
        <f t="shared" si="0"/>
        <v>5.4715521485336524E-2</v>
      </c>
      <c r="DB8" s="18">
        <f t="shared" si="1"/>
        <v>0.75040438849426827</v>
      </c>
      <c r="DC8" s="16">
        <f t="shared" si="2"/>
        <v>8.2682165534208067</v>
      </c>
      <c r="DD8" s="19">
        <f t="shared" si="3"/>
        <v>6.2045059867079271</v>
      </c>
      <c r="DE8" s="18">
        <f t="shared" si="4"/>
        <v>0.76889817683937456</v>
      </c>
      <c r="DF8" s="20">
        <f t="shared" si="5"/>
        <v>64.420845347774105</v>
      </c>
      <c r="DG8" s="21">
        <f t="shared" si="6"/>
        <v>5.9325941033515411E-3</v>
      </c>
      <c r="DH8" s="22">
        <f t="shared" si="7"/>
        <v>14.54241645244216</v>
      </c>
      <c r="DI8" s="16">
        <f t="shared" si="8"/>
        <v>75262</v>
      </c>
      <c r="DJ8" s="16">
        <f t="shared" si="9"/>
        <v>24431</v>
      </c>
      <c r="DK8" s="16">
        <f t="shared" si="10"/>
        <v>2854</v>
      </c>
      <c r="DL8" s="16">
        <f t="shared" si="11"/>
        <v>1648</v>
      </c>
      <c r="DM8" s="16">
        <f t="shared" si="13"/>
        <v>84.355555555555569</v>
      </c>
      <c r="DN8" s="16">
        <f t="shared" si="14"/>
        <v>3000</v>
      </c>
      <c r="DO8" s="16">
        <f t="shared" si="15"/>
        <v>1200</v>
      </c>
      <c r="DP8" s="16">
        <f t="shared" si="12"/>
        <v>621</v>
      </c>
      <c r="DQ8" s="16">
        <f t="shared" si="16"/>
        <v>109100.35555555555</v>
      </c>
      <c r="DR8" s="16">
        <f t="shared" si="17"/>
        <v>26784.355555555554</v>
      </c>
    </row>
    <row r="9" spans="1:122" x14ac:dyDescent="0.2">
      <c r="A9" s="3" t="s">
        <v>117</v>
      </c>
      <c r="B9" s="65" t="s">
        <v>127</v>
      </c>
      <c r="C9" s="66">
        <v>14004</v>
      </c>
      <c r="D9" s="66">
        <v>2267</v>
      </c>
      <c r="E9" s="4">
        <v>865</v>
      </c>
      <c r="F9" s="4">
        <v>1000</v>
      </c>
      <c r="G9" s="4">
        <v>130</v>
      </c>
      <c r="H9" s="4">
        <v>60</v>
      </c>
      <c r="I9" s="4">
        <v>4</v>
      </c>
      <c r="J9" s="4">
        <v>3</v>
      </c>
      <c r="K9" s="3">
        <v>1</v>
      </c>
      <c r="L9" s="5">
        <v>3</v>
      </c>
      <c r="M9" s="4">
        <v>47</v>
      </c>
      <c r="N9" s="6">
        <v>4</v>
      </c>
      <c r="O9" s="4">
        <v>0</v>
      </c>
      <c r="P9" s="4">
        <v>0</v>
      </c>
      <c r="Q9" s="4">
        <v>0</v>
      </c>
      <c r="R9" s="4">
        <v>1</v>
      </c>
      <c r="S9" s="4">
        <v>0</v>
      </c>
      <c r="T9" s="4">
        <v>42</v>
      </c>
      <c r="U9" s="7">
        <v>1429</v>
      </c>
      <c r="V9" s="73">
        <v>1121</v>
      </c>
      <c r="W9" s="63">
        <v>308</v>
      </c>
      <c r="X9" s="63">
        <v>9045</v>
      </c>
      <c r="Y9" s="63">
        <v>4950</v>
      </c>
      <c r="Z9" s="63">
        <v>4095</v>
      </c>
      <c r="AA9" s="63">
        <v>6674</v>
      </c>
      <c r="AB9" s="63">
        <v>3318</v>
      </c>
      <c r="AC9" s="63">
        <v>3356</v>
      </c>
      <c r="AD9" s="63">
        <v>2371</v>
      </c>
      <c r="AE9" s="63">
        <v>1632</v>
      </c>
      <c r="AF9" s="63">
        <v>739</v>
      </c>
      <c r="AG9" s="7">
        <v>4837</v>
      </c>
      <c r="AH9" s="7">
        <v>3764</v>
      </c>
      <c r="AI9" s="7">
        <v>1073</v>
      </c>
      <c r="AJ9" s="7">
        <v>5881</v>
      </c>
      <c r="AK9" s="7">
        <v>4790</v>
      </c>
      <c r="AL9" s="7">
        <v>1091</v>
      </c>
      <c r="AM9" s="63">
        <v>2897</v>
      </c>
      <c r="AN9" s="63">
        <v>2794</v>
      </c>
      <c r="AO9" s="63">
        <v>103</v>
      </c>
      <c r="AP9" s="9">
        <v>8778</v>
      </c>
      <c r="AQ9" s="9">
        <v>7980</v>
      </c>
      <c r="AR9" s="9">
        <v>6413</v>
      </c>
      <c r="AS9" s="9">
        <v>1567</v>
      </c>
      <c r="AT9" s="9">
        <v>3040</v>
      </c>
      <c r="AU9" s="9">
        <v>2701</v>
      </c>
      <c r="AV9" s="9">
        <v>339</v>
      </c>
      <c r="AW9" s="9">
        <v>11020</v>
      </c>
      <c r="AX9" s="10">
        <v>33680</v>
      </c>
      <c r="AY9" s="10">
        <v>22660</v>
      </c>
      <c r="AZ9" s="75">
        <v>212</v>
      </c>
      <c r="BA9" s="75">
        <v>1874</v>
      </c>
      <c r="BB9" s="75">
        <v>112</v>
      </c>
      <c r="BC9" s="11">
        <v>22444</v>
      </c>
      <c r="BD9" s="11">
        <v>6362</v>
      </c>
      <c r="BE9" s="11">
        <v>4485</v>
      </c>
      <c r="BF9" s="11">
        <v>253</v>
      </c>
      <c r="BG9" s="10">
        <v>26929</v>
      </c>
      <c r="BH9" s="12">
        <v>376</v>
      </c>
      <c r="BI9" s="8">
        <v>353</v>
      </c>
      <c r="BJ9" s="8">
        <v>23</v>
      </c>
      <c r="BK9" s="11">
        <v>1004</v>
      </c>
      <c r="BL9" s="11">
        <v>659</v>
      </c>
      <c r="BM9" s="11">
        <v>408</v>
      </c>
      <c r="BN9" s="11">
        <v>251</v>
      </c>
      <c r="BO9" s="11">
        <v>345</v>
      </c>
      <c r="BP9" s="11">
        <v>294</v>
      </c>
      <c r="BQ9" s="11">
        <v>51</v>
      </c>
      <c r="BR9" s="11"/>
      <c r="BS9" s="11"/>
      <c r="BT9" s="10">
        <v>30</v>
      </c>
      <c r="BU9" s="10"/>
      <c r="BV9" s="11"/>
      <c r="BW9" s="1">
        <v>249</v>
      </c>
      <c r="BX9" s="1">
        <v>234</v>
      </c>
      <c r="BY9" s="1">
        <v>15</v>
      </c>
      <c r="BZ9" s="10"/>
      <c r="CA9" s="10">
        <v>0</v>
      </c>
      <c r="CB9" s="63">
        <v>9243</v>
      </c>
      <c r="CC9" s="63">
        <v>4713.7325925925925</v>
      </c>
      <c r="CD9" s="13">
        <v>370</v>
      </c>
      <c r="CE9" s="8">
        <v>358</v>
      </c>
      <c r="CF9" s="8">
        <v>12</v>
      </c>
      <c r="CG9" s="10"/>
      <c r="CH9" s="74">
        <v>107971</v>
      </c>
      <c r="CI9" s="16">
        <v>10948.268625000001</v>
      </c>
      <c r="CJ9" s="16"/>
      <c r="CK9" s="16"/>
      <c r="CL9" s="16"/>
      <c r="CM9" s="16">
        <v>500</v>
      </c>
      <c r="CN9" s="72">
        <v>14792</v>
      </c>
      <c r="CO9" s="16">
        <v>4397</v>
      </c>
      <c r="CP9" s="16">
        <v>48060</v>
      </c>
      <c r="CQ9" s="16">
        <v>3247</v>
      </c>
      <c r="CR9" s="16">
        <v>189915.268625</v>
      </c>
      <c r="CS9" s="16"/>
      <c r="CT9" s="16"/>
      <c r="CU9" s="16"/>
      <c r="CV9" s="16"/>
      <c r="CW9" s="16"/>
      <c r="CX9" s="16"/>
      <c r="CY9" s="16"/>
      <c r="CZ9" s="16">
        <v>0</v>
      </c>
      <c r="DA9" s="17">
        <f t="shared" si="0"/>
        <v>0.10204227363610396</v>
      </c>
      <c r="DB9" s="18">
        <f t="shared" si="1"/>
        <v>1.6181091116823765</v>
      </c>
      <c r="DC9" s="16">
        <f t="shared" si="2"/>
        <v>8.3810798157546333</v>
      </c>
      <c r="DD9" s="19">
        <f t="shared" si="3"/>
        <v>13.561501615609826</v>
      </c>
      <c r="DE9" s="18">
        <f t="shared" si="4"/>
        <v>0.84147201901295998</v>
      </c>
      <c r="DF9" s="20">
        <f t="shared" si="5"/>
        <v>89.474435875464152</v>
      </c>
      <c r="DG9" s="21">
        <f t="shared" si="6"/>
        <v>0.3365990140383171</v>
      </c>
      <c r="DH9" s="22">
        <f t="shared" si="7"/>
        <v>17.426172148355494</v>
      </c>
      <c r="DI9" s="16">
        <f t="shared" si="8"/>
        <v>99495</v>
      </c>
      <c r="DJ9" s="16">
        <f t="shared" si="9"/>
        <v>87780</v>
      </c>
      <c r="DK9" s="16">
        <f t="shared" si="10"/>
        <v>9674</v>
      </c>
      <c r="DL9" s="16">
        <f t="shared" si="11"/>
        <v>6080</v>
      </c>
      <c r="DM9" s="16">
        <f t="shared" si="13"/>
        <v>4713.7325925925925</v>
      </c>
      <c r="DN9" s="16">
        <f t="shared" si="14"/>
        <v>0</v>
      </c>
      <c r="DO9" s="16">
        <f t="shared" si="15"/>
        <v>18000</v>
      </c>
      <c r="DP9" s="16">
        <f t="shared" si="12"/>
        <v>1008</v>
      </c>
      <c r="DQ9" s="16">
        <f t="shared" si="16"/>
        <v>226750.7325925926</v>
      </c>
      <c r="DR9" s="16">
        <f t="shared" si="17"/>
        <v>99581.732592592598</v>
      </c>
    </row>
    <row r="10" spans="1:122" x14ac:dyDescent="0.2">
      <c r="A10" s="3" t="s">
        <v>119</v>
      </c>
      <c r="B10" s="65" t="s">
        <v>128</v>
      </c>
      <c r="C10" s="66">
        <v>74834</v>
      </c>
      <c r="D10" s="66">
        <v>10982</v>
      </c>
      <c r="E10" s="4">
        <v>5027</v>
      </c>
      <c r="F10" s="4">
        <v>6622</v>
      </c>
      <c r="G10" s="4">
        <v>457</v>
      </c>
      <c r="H10" s="4">
        <v>432</v>
      </c>
      <c r="I10" s="4">
        <v>36</v>
      </c>
      <c r="J10" s="4">
        <v>53</v>
      </c>
      <c r="K10" s="3">
        <v>19</v>
      </c>
      <c r="L10" s="5">
        <v>4</v>
      </c>
      <c r="M10" s="4">
        <v>70</v>
      </c>
      <c r="N10" s="6">
        <v>23</v>
      </c>
      <c r="O10" s="4">
        <v>9</v>
      </c>
      <c r="P10" s="4">
        <v>216</v>
      </c>
      <c r="Q10" s="4">
        <v>0</v>
      </c>
      <c r="R10" s="4">
        <v>15</v>
      </c>
      <c r="S10" s="4">
        <v>10</v>
      </c>
      <c r="T10" s="4">
        <v>60</v>
      </c>
      <c r="U10" s="7">
        <v>11459</v>
      </c>
      <c r="V10" s="73">
        <v>8479</v>
      </c>
      <c r="W10" s="63">
        <v>2980</v>
      </c>
      <c r="X10" s="63">
        <v>104293</v>
      </c>
      <c r="Y10" s="63">
        <v>75916</v>
      </c>
      <c r="Z10" s="63">
        <v>28377</v>
      </c>
      <c r="AA10" s="63">
        <v>61094</v>
      </c>
      <c r="AB10" s="63">
        <v>40020</v>
      </c>
      <c r="AC10" s="63">
        <v>21074</v>
      </c>
      <c r="AD10" s="63">
        <v>43199</v>
      </c>
      <c r="AE10" s="63">
        <v>35896</v>
      </c>
      <c r="AF10" s="63">
        <v>7303</v>
      </c>
      <c r="AG10" s="7">
        <v>68595</v>
      </c>
      <c r="AH10" s="7">
        <v>61336</v>
      </c>
      <c r="AI10" s="7">
        <v>7259</v>
      </c>
      <c r="AJ10" s="7">
        <v>29432</v>
      </c>
      <c r="AK10" s="7">
        <v>24905</v>
      </c>
      <c r="AL10" s="7">
        <v>4527</v>
      </c>
      <c r="AM10" s="63">
        <v>15563</v>
      </c>
      <c r="AN10" s="63">
        <v>14616</v>
      </c>
      <c r="AO10" s="63">
        <v>947</v>
      </c>
      <c r="AP10" s="9">
        <v>44995</v>
      </c>
      <c r="AQ10" s="9">
        <v>31962</v>
      </c>
      <c r="AR10" s="9">
        <v>26770</v>
      </c>
      <c r="AS10" s="9">
        <v>5192</v>
      </c>
      <c r="AT10" s="9">
        <v>9898</v>
      </c>
      <c r="AU10" s="9">
        <v>8848</v>
      </c>
      <c r="AV10" s="9">
        <v>1050</v>
      </c>
      <c r="AW10" s="9">
        <v>41860</v>
      </c>
      <c r="AX10" s="10">
        <v>259743</v>
      </c>
      <c r="AY10" s="10">
        <v>217883</v>
      </c>
      <c r="AZ10" s="75">
        <v>2518</v>
      </c>
      <c r="BA10" s="75">
        <v>31986</v>
      </c>
      <c r="BB10" s="75">
        <v>1060</v>
      </c>
      <c r="BC10" s="11">
        <v>95892</v>
      </c>
      <c r="BD10" s="11">
        <v>19738</v>
      </c>
      <c r="BE10" s="11">
        <v>27959</v>
      </c>
      <c r="BF10" s="11">
        <v>1575</v>
      </c>
      <c r="BG10" s="10">
        <v>123851</v>
      </c>
      <c r="BH10" s="12">
        <v>2913</v>
      </c>
      <c r="BI10" s="8">
        <v>2170</v>
      </c>
      <c r="BJ10" s="8">
        <v>743</v>
      </c>
      <c r="BK10" s="11">
        <v>4348</v>
      </c>
      <c r="BL10" s="11">
        <v>3549</v>
      </c>
      <c r="BM10" s="11">
        <v>1686</v>
      </c>
      <c r="BN10" s="11">
        <v>1863</v>
      </c>
      <c r="BO10" s="11">
        <v>799</v>
      </c>
      <c r="BP10" s="11">
        <v>633</v>
      </c>
      <c r="BQ10" s="11">
        <v>166</v>
      </c>
      <c r="BR10" s="11"/>
      <c r="BS10" s="11">
        <v>420</v>
      </c>
      <c r="BT10" s="10">
        <v>155</v>
      </c>
      <c r="BU10" s="10">
        <v>11</v>
      </c>
      <c r="BV10" s="11">
        <v>2</v>
      </c>
      <c r="BW10" s="1">
        <v>2164</v>
      </c>
      <c r="BX10" s="1">
        <v>2094</v>
      </c>
      <c r="BY10" s="1">
        <v>70</v>
      </c>
      <c r="BZ10" s="10">
        <v>134</v>
      </c>
      <c r="CA10" s="10">
        <v>58</v>
      </c>
      <c r="CB10" s="63">
        <v>106448.33333333333</v>
      </c>
      <c r="CC10" s="63">
        <v>77301.099537037051</v>
      </c>
      <c r="CD10" s="13">
        <v>2957</v>
      </c>
      <c r="CE10" s="8">
        <v>2788</v>
      </c>
      <c r="CF10" s="8">
        <v>169</v>
      </c>
      <c r="CG10" s="10">
        <v>511624</v>
      </c>
      <c r="CH10" s="74">
        <v>988808.71</v>
      </c>
      <c r="CI10" s="16">
        <v>39867.47</v>
      </c>
      <c r="CJ10" s="16">
        <v>10043.959999999999</v>
      </c>
      <c r="CK10" s="16">
        <v>16500</v>
      </c>
      <c r="CL10" s="16"/>
      <c r="CM10" s="16">
        <v>5976</v>
      </c>
      <c r="CN10" s="72">
        <v>63145.16</v>
      </c>
      <c r="CO10" s="16">
        <v>191579.79</v>
      </c>
      <c r="CP10" s="16">
        <v>304199.12</v>
      </c>
      <c r="CQ10" s="16">
        <v>7141.92</v>
      </c>
      <c r="CR10" s="16">
        <v>1627262.13</v>
      </c>
      <c r="CS10" s="16"/>
      <c r="CT10" s="16"/>
      <c r="CU10" s="16"/>
      <c r="CV10" s="16"/>
      <c r="CW10" s="16">
        <v>24514.500000000004</v>
      </c>
      <c r="CX10" s="16"/>
      <c r="CY10" s="16">
        <v>22101.91</v>
      </c>
      <c r="CZ10" s="16">
        <v>46616.41</v>
      </c>
      <c r="DA10" s="17">
        <f t="shared" si="0"/>
        <v>0.15312558462730844</v>
      </c>
      <c r="DB10" s="18">
        <f t="shared" si="1"/>
        <v>2.9115508993238368</v>
      </c>
      <c r="DC10" s="16">
        <f t="shared" si="2"/>
        <v>7.4685135141337318</v>
      </c>
      <c r="DD10" s="19">
        <f t="shared" si="3"/>
        <v>21.744957238688297</v>
      </c>
      <c r="DE10" s="18">
        <f t="shared" si="4"/>
        <v>1.7592348870820582</v>
      </c>
      <c r="DF10" s="20">
        <f t="shared" si="5"/>
        <v>87.019269316086266</v>
      </c>
      <c r="DG10" s="21">
        <f t="shared" si="6"/>
        <v>1.0329676288456724</v>
      </c>
      <c r="DH10" s="22">
        <f t="shared" si="7"/>
        <v>18.740553276900254</v>
      </c>
      <c r="DI10" s="16">
        <f t="shared" si="8"/>
        <v>1147223</v>
      </c>
      <c r="DJ10" s="16">
        <f t="shared" si="9"/>
        <v>351582</v>
      </c>
      <c r="DK10" s="16">
        <f t="shared" si="10"/>
        <v>137190</v>
      </c>
      <c r="DL10" s="16">
        <f t="shared" si="11"/>
        <v>19796</v>
      </c>
      <c r="DM10" s="16">
        <f t="shared" si="13"/>
        <v>77301.099537037051</v>
      </c>
      <c r="DN10" s="16">
        <f t="shared" si="14"/>
        <v>6600</v>
      </c>
      <c r="DO10" s="16">
        <f t="shared" si="15"/>
        <v>93000</v>
      </c>
      <c r="DP10" s="16">
        <f t="shared" si="12"/>
        <v>9540</v>
      </c>
      <c r="DQ10" s="16">
        <f t="shared" si="16"/>
        <v>1842232.0995370371</v>
      </c>
      <c r="DR10" s="16">
        <f t="shared" si="17"/>
        <v>458219.09953703708</v>
      </c>
    </row>
    <row r="11" spans="1:122" x14ac:dyDescent="0.2">
      <c r="A11" s="3" t="s">
        <v>117</v>
      </c>
      <c r="B11" s="65" t="s">
        <v>129</v>
      </c>
      <c r="C11" s="66">
        <v>19962</v>
      </c>
      <c r="D11" s="66">
        <v>3204</v>
      </c>
      <c r="E11" s="4">
        <v>668</v>
      </c>
      <c r="F11" s="4">
        <v>762</v>
      </c>
      <c r="G11" s="4">
        <v>90</v>
      </c>
      <c r="H11" s="4">
        <v>83</v>
      </c>
      <c r="I11" s="4">
        <v>14</v>
      </c>
      <c r="J11" s="4">
        <v>16</v>
      </c>
      <c r="K11" s="3">
        <v>6</v>
      </c>
      <c r="L11" s="5">
        <v>1</v>
      </c>
      <c r="M11" s="4">
        <v>32</v>
      </c>
      <c r="N11" s="6">
        <v>7</v>
      </c>
      <c r="O11" s="4">
        <v>0</v>
      </c>
      <c r="P11" s="4">
        <v>0</v>
      </c>
      <c r="Q11" s="4">
        <v>0</v>
      </c>
      <c r="R11" s="4">
        <v>1</v>
      </c>
      <c r="S11" s="4" t="s">
        <v>116</v>
      </c>
      <c r="T11" s="4">
        <v>31</v>
      </c>
      <c r="U11" s="7">
        <v>2332</v>
      </c>
      <c r="V11" s="73">
        <v>1487</v>
      </c>
      <c r="W11" s="63">
        <v>845</v>
      </c>
      <c r="X11" s="63">
        <v>19769</v>
      </c>
      <c r="Y11" s="63">
        <v>12763</v>
      </c>
      <c r="Z11" s="63">
        <v>7006</v>
      </c>
      <c r="AA11" s="63">
        <v>14307</v>
      </c>
      <c r="AB11" s="63">
        <v>8806</v>
      </c>
      <c r="AC11" s="63">
        <v>5501</v>
      </c>
      <c r="AD11" s="63">
        <v>5462</v>
      </c>
      <c r="AE11" s="63">
        <v>3957</v>
      </c>
      <c r="AF11" s="63">
        <v>1505</v>
      </c>
      <c r="AG11" s="7">
        <v>4563</v>
      </c>
      <c r="AH11" s="7">
        <v>3603</v>
      </c>
      <c r="AI11" s="7">
        <v>960</v>
      </c>
      <c r="AJ11" s="7">
        <v>19284</v>
      </c>
      <c r="AK11" s="7">
        <v>14677</v>
      </c>
      <c r="AL11" s="7">
        <v>4607</v>
      </c>
      <c r="AM11" s="63">
        <v>5560</v>
      </c>
      <c r="AN11" s="63">
        <v>4771</v>
      </c>
      <c r="AO11" s="63">
        <v>789</v>
      </c>
      <c r="AP11" s="9">
        <v>24844</v>
      </c>
      <c r="AQ11" s="9">
        <v>14331</v>
      </c>
      <c r="AR11" s="9">
        <v>10682</v>
      </c>
      <c r="AS11" s="9">
        <v>3649</v>
      </c>
      <c r="AT11" s="9">
        <v>5736</v>
      </c>
      <c r="AU11" s="9">
        <v>5101</v>
      </c>
      <c r="AV11" s="9">
        <v>635</v>
      </c>
      <c r="AW11" s="9">
        <v>20067</v>
      </c>
      <c r="AX11" s="10">
        <v>69243</v>
      </c>
      <c r="AY11" s="10">
        <v>49176</v>
      </c>
      <c r="AZ11" s="27">
        <v>426</v>
      </c>
      <c r="BA11" s="69">
        <v>5436</v>
      </c>
      <c r="BB11" s="70">
        <v>198</v>
      </c>
      <c r="BC11" s="11">
        <v>40556</v>
      </c>
      <c r="BD11" s="11">
        <v>13851</v>
      </c>
      <c r="BE11" s="11">
        <v>4108</v>
      </c>
      <c r="BF11" s="11">
        <v>642</v>
      </c>
      <c r="BG11" s="10">
        <v>44664</v>
      </c>
      <c r="BH11" s="12">
        <v>2531</v>
      </c>
      <c r="BI11" s="8">
        <v>2356</v>
      </c>
      <c r="BJ11" s="8">
        <v>175</v>
      </c>
      <c r="BK11" s="11">
        <v>1067</v>
      </c>
      <c r="BL11" s="11">
        <v>703</v>
      </c>
      <c r="BM11" s="11">
        <v>332</v>
      </c>
      <c r="BN11" s="11">
        <v>371</v>
      </c>
      <c r="BO11" s="11">
        <v>364</v>
      </c>
      <c r="BP11" s="11">
        <v>273</v>
      </c>
      <c r="BQ11" s="11">
        <v>91</v>
      </c>
      <c r="BR11" s="11">
        <v>0</v>
      </c>
      <c r="BS11" s="11">
        <v>382</v>
      </c>
      <c r="BT11" s="10">
        <v>11</v>
      </c>
      <c r="BU11" s="10">
        <v>3</v>
      </c>
      <c r="BV11" s="11">
        <v>2</v>
      </c>
      <c r="BW11" s="1">
        <v>73</v>
      </c>
      <c r="BX11" s="1">
        <v>40</v>
      </c>
      <c r="BY11" s="1">
        <v>33</v>
      </c>
      <c r="BZ11" s="10">
        <v>48</v>
      </c>
      <c r="CA11" s="10">
        <v>12</v>
      </c>
      <c r="CB11" s="63">
        <v>7709</v>
      </c>
      <c r="CC11" s="63">
        <v>3221.3374074074077</v>
      </c>
      <c r="CD11" s="13">
        <v>265</v>
      </c>
      <c r="CE11" s="8">
        <v>243</v>
      </c>
      <c r="CF11" s="8">
        <v>22</v>
      </c>
      <c r="CG11" s="10"/>
      <c r="CH11" s="74">
        <v>265666.82</v>
      </c>
      <c r="CI11" s="16">
        <v>15917.719125000001</v>
      </c>
      <c r="CJ11" s="16">
        <v>0</v>
      </c>
      <c r="CK11" s="16">
        <v>1250</v>
      </c>
      <c r="CL11" s="16">
        <v>0</v>
      </c>
      <c r="CM11" s="16">
        <v>500</v>
      </c>
      <c r="CN11" s="72">
        <v>21331.48</v>
      </c>
      <c r="CO11" s="16">
        <v>6760</v>
      </c>
      <c r="CP11" s="16">
        <v>10000</v>
      </c>
      <c r="CQ11" s="16">
        <v>0</v>
      </c>
      <c r="CR11" s="16">
        <v>321426.01912499999</v>
      </c>
      <c r="CS11" s="16">
        <v>0</v>
      </c>
      <c r="CT11" s="16">
        <v>0</v>
      </c>
      <c r="CU11" s="16">
        <v>0</v>
      </c>
      <c r="CV11" s="16">
        <v>0</v>
      </c>
      <c r="CW11" s="16">
        <v>5426.1</v>
      </c>
      <c r="CX11" s="16">
        <v>0</v>
      </c>
      <c r="CY11" s="16">
        <v>0</v>
      </c>
      <c r="CZ11" s="16">
        <v>5426.1</v>
      </c>
      <c r="DA11" s="17">
        <f t="shared" si="0"/>
        <v>0.11682196172728183</v>
      </c>
      <c r="DB11" s="18">
        <f t="shared" si="1"/>
        <v>2.4634806131650135</v>
      </c>
      <c r="DC11" s="16">
        <f t="shared" si="2"/>
        <v>6.5362375777818444</v>
      </c>
      <c r="DD11" s="19">
        <f t="shared" si="3"/>
        <v>16.10189455590622</v>
      </c>
      <c r="DE11" s="18">
        <f t="shared" si="4"/>
        <v>1.1010209564750135</v>
      </c>
      <c r="DF11" s="20">
        <f t="shared" si="5"/>
        <v>57.10850616170724</v>
      </c>
      <c r="DG11" s="21">
        <f t="shared" si="6"/>
        <v>0.16137347998233684</v>
      </c>
      <c r="DH11" s="22">
        <f t="shared" si="7"/>
        <v>19.03902229845626</v>
      </c>
      <c r="DI11" s="16">
        <f t="shared" si="8"/>
        <v>217459</v>
      </c>
      <c r="DJ11" s="16">
        <f t="shared" si="9"/>
        <v>157641</v>
      </c>
      <c r="DK11" s="16">
        <f t="shared" si="10"/>
        <v>9126</v>
      </c>
      <c r="DL11" s="16">
        <f t="shared" si="11"/>
        <v>11472</v>
      </c>
      <c r="DM11" s="16">
        <f t="shared" si="13"/>
        <v>3221.3374074074077</v>
      </c>
      <c r="DN11" s="16">
        <f t="shared" si="14"/>
        <v>1800</v>
      </c>
      <c r="DO11" s="16">
        <f t="shared" si="15"/>
        <v>6600</v>
      </c>
      <c r="DP11" s="16">
        <f t="shared" si="12"/>
        <v>1782</v>
      </c>
      <c r="DQ11" s="16">
        <f t="shared" si="16"/>
        <v>409101.33740740741</v>
      </c>
      <c r="DR11" s="16">
        <f t="shared" si="17"/>
        <v>174116.33740740741</v>
      </c>
    </row>
    <row r="12" spans="1:122" x14ac:dyDescent="0.2">
      <c r="A12" s="3" t="s">
        <v>117</v>
      </c>
      <c r="B12" s="65" t="s">
        <v>130</v>
      </c>
      <c r="C12" s="66">
        <v>19736</v>
      </c>
      <c r="D12" s="66">
        <v>2566</v>
      </c>
      <c r="E12" s="4">
        <v>740</v>
      </c>
      <c r="F12" s="4">
        <v>740</v>
      </c>
      <c r="G12" s="4">
        <v>127</v>
      </c>
      <c r="H12" s="4">
        <v>158</v>
      </c>
      <c r="I12" s="4">
        <v>6</v>
      </c>
      <c r="J12" s="4">
        <v>9</v>
      </c>
      <c r="K12" s="3">
        <v>1</v>
      </c>
      <c r="L12" s="5">
        <v>1</v>
      </c>
      <c r="M12" s="4">
        <v>20</v>
      </c>
      <c r="N12" s="6">
        <v>2</v>
      </c>
      <c r="O12" s="4">
        <v>2</v>
      </c>
      <c r="P12" s="4">
        <v>41</v>
      </c>
      <c r="Q12" s="4">
        <v>0</v>
      </c>
      <c r="R12" s="4">
        <v>2</v>
      </c>
      <c r="S12" s="4" t="s">
        <v>115</v>
      </c>
      <c r="T12" s="4">
        <v>18.5</v>
      </c>
      <c r="U12" s="7">
        <v>2045</v>
      </c>
      <c r="V12" s="73">
        <v>1579</v>
      </c>
      <c r="W12" s="63">
        <v>466</v>
      </c>
      <c r="X12" s="63">
        <v>18189</v>
      </c>
      <c r="Y12" s="63">
        <v>12410</v>
      </c>
      <c r="Z12" s="63">
        <v>5779</v>
      </c>
      <c r="AA12" s="63">
        <v>14395</v>
      </c>
      <c r="AB12" s="63">
        <v>9657</v>
      </c>
      <c r="AC12" s="63">
        <v>4738</v>
      </c>
      <c r="AD12" s="63">
        <v>3794</v>
      </c>
      <c r="AE12" s="63">
        <v>2753</v>
      </c>
      <c r="AF12" s="63">
        <v>1041</v>
      </c>
      <c r="AG12" s="7">
        <v>1560</v>
      </c>
      <c r="AH12" s="7">
        <v>1188</v>
      </c>
      <c r="AI12" s="7">
        <v>372</v>
      </c>
      <c r="AJ12" s="7">
        <v>10099</v>
      </c>
      <c r="AK12" s="7">
        <v>8415</v>
      </c>
      <c r="AL12" s="7">
        <v>1684</v>
      </c>
      <c r="AM12" s="63">
        <v>1959</v>
      </c>
      <c r="AN12" s="63">
        <v>1651</v>
      </c>
      <c r="AO12" s="63">
        <v>308</v>
      </c>
      <c r="AP12" s="9">
        <v>12058</v>
      </c>
      <c r="AQ12" s="9">
        <v>9010</v>
      </c>
      <c r="AR12" s="9">
        <v>7586</v>
      </c>
      <c r="AS12" s="9">
        <v>1424</v>
      </c>
      <c r="AT12" s="9">
        <v>2950</v>
      </c>
      <c r="AU12" s="9">
        <v>2640</v>
      </c>
      <c r="AV12" s="9">
        <v>310</v>
      </c>
      <c r="AW12" s="9">
        <v>11960</v>
      </c>
      <c r="AX12" s="10">
        <v>43767</v>
      </c>
      <c r="AY12" s="10">
        <v>31807</v>
      </c>
      <c r="AZ12" s="27">
        <v>447</v>
      </c>
      <c r="BA12" s="69">
        <v>4684</v>
      </c>
      <c r="BB12" s="70">
        <v>214</v>
      </c>
      <c r="BC12" s="11">
        <v>41819</v>
      </c>
      <c r="BD12" s="11">
        <v>10434</v>
      </c>
      <c r="BE12" s="11">
        <v>2256</v>
      </c>
      <c r="BF12" s="11">
        <v>283</v>
      </c>
      <c r="BG12" s="10">
        <v>44075</v>
      </c>
      <c r="BH12" s="12">
        <v>347</v>
      </c>
      <c r="BI12" s="8">
        <v>338</v>
      </c>
      <c r="BJ12" s="8">
        <v>9</v>
      </c>
      <c r="BK12" s="11">
        <v>1122</v>
      </c>
      <c r="BL12" s="11">
        <v>852</v>
      </c>
      <c r="BM12" s="11">
        <v>602</v>
      </c>
      <c r="BN12" s="11">
        <v>250</v>
      </c>
      <c r="BO12" s="11">
        <v>270</v>
      </c>
      <c r="BP12" s="11">
        <v>229</v>
      </c>
      <c r="BQ12" s="11">
        <v>41</v>
      </c>
      <c r="BR12" s="11">
        <v>0</v>
      </c>
      <c r="BS12" s="11">
        <v>48</v>
      </c>
      <c r="BT12" s="10">
        <v>16</v>
      </c>
      <c r="BU12" s="10">
        <v>0</v>
      </c>
      <c r="BV12" s="11">
        <v>1</v>
      </c>
      <c r="BW12" s="1">
        <v>51</v>
      </c>
      <c r="BX12" s="1">
        <v>35</v>
      </c>
      <c r="BY12" s="1">
        <v>16</v>
      </c>
      <c r="BZ12" s="10">
        <v>28</v>
      </c>
      <c r="CA12" s="10">
        <v>21</v>
      </c>
      <c r="CB12" s="63">
        <v>7466.333333333333</v>
      </c>
      <c r="CC12" s="63">
        <v>3092.9624074074077</v>
      </c>
      <c r="CD12" s="13">
        <v>342</v>
      </c>
      <c r="CE12" s="8">
        <v>294</v>
      </c>
      <c r="CF12" s="8">
        <v>48</v>
      </c>
      <c r="CG12" s="10"/>
      <c r="CH12" s="74">
        <v>101564</v>
      </c>
      <c r="CI12" s="16">
        <v>16717.557675</v>
      </c>
      <c r="CJ12" s="16">
        <v>0</v>
      </c>
      <c r="CK12" s="16">
        <v>857.8</v>
      </c>
      <c r="CL12" s="16">
        <v>0</v>
      </c>
      <c r="CM12" s="16">
        <v>6855</v>
      </c>
      <c r="CN12" s="72">
        <v>21469.8</v>
      </c>
      <c r="CO12" s="16">
        <v>4365</v>
      </c>
      <c r="CP12" s="16">
        <v>71000</v>
      </c>
      <c r="CQ12" s="16">
        <v>1050</v>
      </c>
      <c r="CR12" s="16">
        <v>223879.15767499999</v>
      </c>
      <c r="CS12" s="16"/>
      <c r="CT12" s="16"/>
      <c r="CU12" s="16"/>
      <c r="CV12" s="16"/>
      <c r="CW12" s="16"/>
      <c r="CX12" s="16"/>
      <c r="CY12" s="16"/>
      <c r="CZ12" s="16">
        <v>0</v>
      </c>
      <c r="DA12" s="17">
        <f t="shared" si="0"/>
        <v>0.10361775435751926</v>
      </c>
      <c r="DB12" s="18">
        <f t="shared" si="1"/>
        <v>1.6116234292663154</v>
      </c>
      <c r="DC12" s="16">
        <f t="shared" si="2"/>
        <v>7.0386756900996632</v>
      </c>
      <c r="DD12" s="19">
        <f t="shared" si="3"/>
        <v>11.343694653171868</v>
      </c>
      <c r="DE12" s="18">
        <f t="shared" si="4"/>
        <v>0.72165626772546798</v>
      </c>
      <c r="DF12" s="20">
        <f t="shared" si="5"/>
        <v>59.434535873530606</v>
      </c>
      <c r="DG12" s="21">
        <f t="shared" si="6"/>
        <v>0.15671678189133603</v>
      </c>
      <c r="DH12" s="22">
        <f t="shared" si="7"/>
        <v>15.505623471882641</v>
      </c>
      <c r="DI12" s="16">
        <f t="shared" si="8"/>
        <v>200079</v>
      </c>
      <c r="DJ12" s="16">
        <f t="shared" si="9"/>
        <v>99110</v>
      </c>
      <c r="DK12" s="16">
        <f t="shared" si="10"/>
        <v>3120</v>
      </c>
      <c r="DL12" s="16">
        <f t="shared" si="11"/>
        <v>5900</v>
      </c>
      <c r="DM12" s="16">
        <f t="shared" si="13"/>
        <v>3092.9624074074077</v>
      </c>
      <c r="DN12" s="16">
        <f t="shared" si="14"/>
        <v>0</v>
      </c>
      <c r="DO12" s="16">
        <f t="shared" si="15"/>
        <v>9600</v>
      </c>
      <c r="DP12" s="16">
        <f t="shared" si="12"/>
        <v>1926</v>
      </c>
      <c r="DQ12" s="16">
        <f t="shared" si="16"/>
        <v>322827.96240740741</v>
      </c>
      <c r="DR12" s="16">
        <f t="shared" si="17"/>
        <v>110028.96240740741</v>
      </c>
    </row>
    <row r="13" spans="1:122" x14ac:dyDescent="0.2">
      <c r="A13" s="3" t="s">
        <v>117</v>
      </c>
      <c r="B13" s="65" t="s">
        <v>131</v>
      </c>
      <c r="C13" s="66">
        <v>18681</v>
      </c>
      <c r="D13" s="66">
        <v>2432</v>
      </c>
      <c r="E13" s="4">
        <v>361</v>
      </c>
      <c r="F13" s="4">
        <v>606</v>
      </c>
      <c r="G13" s="4">
        <v>48</v>
      </c>
      <c r="H13" s="4">
        <v>73</v>
      </c>
      <c r="I13" s="4">
        <v>8</v>
      </c>
      <c r="J13" s="4">
        <v>5</v>
      </c>
      <c r="K13" s="3">
        <v>6</v>
      </c>
      <c r="L13" s="5">
        <v>0</v>
      </c>
      <c r="M13" s="4">
        <v>0</v>
      </c>
      <c r="N13" s="6">
        <v>6</v>
      </c>
      <c r="O13" s="4">
        <v>0</v>
      </c>
      <c r="P13" s="4">
        <v>0</v>
      </c>
      <c r="Q13" s="4">
        <v>0</v>
      </c>
      <c r="R13" s="4">
        <v>2</v>
      </c>
      <c r="S13" s="4">
        <v>0</v>
      </c>
      <c r="T13" s="4">
        <v>39</v>
      </c>
      <c r="U13" s="7">
        <v>2852</v>
      </c>
      <c r="V13" s="73">
        <v>2112</v>
      </c>
      <c r="W13" s="63">
        <v>740</v>
      </c>
      <c r="X13" s="63">
        <v>23391</v>
      </c>
      <c r="Y13" s="63">
        <v>16948</v>
      </c>
      <c r="Z13" s="63">
        <v>6443</v>
      </c>
      <c r="AA13" s="63">
        <v>18033</v>
      </c>
      <c r="AB13" s="63">
        <v>12746</v>
      </c>
      <c r="AC13" s="63">
        <v>5287</v>
      </c>
      <c r="AD13" s="63">
        <v>5358</v>
      </c>
      <c r="AE13" s="63">
        <v>4202</v>
      </c>
      <c r="AF13" s="63">
        <v>1156</v>
      </c>
      <c r="AG13" s="7">
        <v>5702</v>
      </c>
      <c r="AH13" s="7">
        <v>3984</v>
      </c>
      <c r="AI13" s="7">
        <v>1718</v>
      </c>
      <c r="AJ13" s="7">
        <v>9418</v>
      </c>
      <c r="AK13" s="7">
        <v>8476</v>
      </c>
      <c r="AL13" s="7">
        <v>942</v>
      </c>
      <c r="AM13" s="63">
        <v>2296</v>
      </c>
      <c r="AN13" s="63">
        <v>1861</v>
      </c>
      <c r="AO13" s="63">
        <v>435</v>
      </c>
      <c r="AP13" s="9">
        <v>11714</v>
      </c>
      <c r="AQ13" s="9">
        <v>8317</v>
      </c>
      <c r="AR13" s="9">
        <v>7186</v>
      </c>
      <c r="AS13" s="9">
        <v>1131</v>
      </c>
      <c r="AT13" s="9">
        <v>2708</v>
      </c>
      <c r="AU13" s="9">
        <v>2443</v>
      </c>
      <c r="AV13" s="9">
        <v>265</v>
      </c>
      <c r="AW13" s="9">
        <v>11025</v>
      </c>
      <c r="AX13" s="10">
        <v>51832</v>
      </c>
      <c r="AY13" s="10">
        <v>40807</v>
      </c>
      <c r="AZ13" s="75">
        <v>537</v>
      </c>
      <c r="BA13" s="75">
        <v>3227</v>
      </c>
      <c r="BB13" s="75">
        <v>242</v>
      </c>
      <c r="BC13" s="11">
        <v>36853</v>
      </c>
      <c r="BD13" s="11">
        <v>8060</v>
      </c>
      <c r="BE13" s="11">
        <v>2915</v>
      </c>
      <c r="BF13" s="11">
        <v>424</v>
      </c>
      <c r="BG13" s="10">
        <v>39768</v>
      </c>
      <c r="BH13" s="12">
        <v>324</v>
      </c>
      <c r="BI13" s="8">
        <v>286</v>
      </c>
      <c r="BJ13" s="8">
        <v>38</v>
      </c>
      <c r="BK13" s="11">
        <v>1564</v>
      </c>
      <c r="BL13" s="11">
        <v>1088</v>
      </c>
      <c r="BM13" s="11">
        <v>645</v>
      </c>
      <c r="BN13" s="11">
        <v>443</v>
      </c>
      <c r="BO13" s="11">
        <v>476</v>
      </c>
      <c r="BP13" s="11">
        <v>396</v>
      </c>
      <c r="BQ13" s="11">
        <v>80</v>
      </c>
      <c r="BR13" s="11"/>
      <c r="BS13" s="11">
        <v>223</v>
      </c>
      <c r="BT13" s="10">
        <v>22</v>
      </c>
      <c r="BU13" s="10">
        <v>3</v>
      </c>
      <c r="BV13" s="11">
        <v>5</v>
      </c>
      <c r="BW13" s="1">
        <v>175</v>
      </c>
      <c r="BX13" s="1">
        <v>125</v>
      </c>
      <c r="BY13" s="1">
        <v>50</v>
      </c>
      <c r="BZ13" s="10"/>
      <c r="CA13" s="10">
        <v>3</v>
      </c>
      <c r="CB13" s="63">
        <v>11470.333333333334</v>
      </c>
      <c r="CC13" s="63">
        <v>5180.4590740740741</v>
      </c>
      <c r="CD13" s="13">
        <v>352</v>
      </c>
      <c r="CE13" s="8">
        <v>332</v>
      </c>
      <c r="CF13" s="8">
        <v>20</v>
      </c>
      <c r="CG13" s="10"/>
      <c r="CH13" s="74">
        <v>190950</v>
      </c>
      <c r="CI13" s="16">
        <v>15941.018625000001</v>
      </c>
      <c r="CJ13" s="16">
        <v>1970.92</v>
      </c>
      <c r="CK13" s="16">
        <v>1893.4</v>
      </c>
      <c r="CL13" s="16">
        <v>198.69</v>
      </c>
      <c r="CM13" s="16">
        <v>2393.4</v>
      </c>
      <c r="CN13" s="72">
        <v>18433.16</v>
      </c>
      <c r="CO13" s="16">
        <v>4935</v>
      </c>
      <c r="CP13" s="16">
        <v>33350</v>
      </c>
      <c r="CQ13" s="16"/>
      <c r="CR13" s="16">
        <v>270065.58862499997</v>
      </c>
      <c r="CS13" s="16"/>
      <c r="CT13" s="16"/>
      <c r="CU13" s="16"/>
      <c r="CV13" s="16"/>
      <c r="CW13" s="16">
        <v>961</v>
      </c>
      <c r="CX13" s="16"/>
      <c r="CY13" s="16"/>
      <c r="CZ13" s="16">
        <v>961</v>
      </c>
      <c r="DA13" s="17">
        <f t="shared" si="0"/>
        <v>0.15266848669771427</v>
      </c>
      <c r="DB13" s="18">
        <f t="shared" si="1"/>
        <v>2.1844119693806543</v>
      </c>
      <c r="DC13" s="16">
        <f t="shared" si="2"/>
        <v>6.6181191615409114</v>
      </c>
      <c r="DD13" s="19">
        <f t="shared" si="3"/>
        <v>14.456698711257426</v>
      </c>
      <c r="DE13" s="18">
        <f t="shared" si="4"/>
        <v>1.0261265338966004</v>
      </c>
      <c r="DF13" s="20">
        <f t="shared" si="5"/>
        <v>93.089235051656772</v>
      </c>
      <c r="DG13" s="21">
        <f t="shared" si="6"/>
        <v>0.27731165751694631</v>
      </c>
      <c r="DH13" s="22">
        <f t="shared" si="7"/>
        <v>14.066619915848527</v>
      </c>
      <c r="DI13" s="16">
        <f t="shared" si="8"/>
        <v>257301</v>
      </c>
      <c r="DJ13" s="16">
        <f t="shared" si="9"/>
        <v>91487</v>
      </c>
      <c r="DK13" s="16">
        <f t="shared" si="10"/>
        <v>11404</v>
      </c>
      <c r="DL13" s="16">
        <f t="shared" si="11"/>
        <v>5416</v>
      </c>
      <c r="DM13" s="16">
        <f t="shared" si="13"/>
        <v>5180.4590740740741</v>
      </c>
      <c r="DN13" s="16">
        <f t="shared" si="14"/>
        <v>1800</v>
      </c>
      <c r="DO13" s="16">
        <f t="shared" si="15"/>
        <v>13200</v>
      </c>
      <c r="DP13" s="16">
        <f t="shared" si="12"/>
        <v>2178</v>
      </c>
      <c r="DQ13" s="16">
        <f t="shared" si="16"/>
        <v>387966.45907407405</v>
      </c>
      <c r="DR13" s="16">
        <f t="shared" si="17"/>
        <v>104261.45907407407</v>
      </c>
    </row>
    <row r="14" spans="1:122" x14ac:dyDescent="0.2">
      <c r="A14" s="3" t="s">
        <v>117</v>
      </c>
      <c r="B14" s="65" t="s">
        <v>132</v>
      </c>
      <c r="C14" s="66">
        <v>6070</v>
      </c>
      <c r="D14" s="66">
        <v>1088</v>
      </c>
      <c r="E14" s="4">
        <v>170</v>
      </c>
      <c r="F14" s="4">
        <v>260</v>
      </c>
      <c r="G14" s="4">
        <v>10</v>
      </c>
      <c r="H14" s="4">
        <v>40</v>
      </c>
      <c r="I14" s="4">
        <v>1</v>
      </c>
      <c r="J14" s="4">
        <v>4</v>
      </c>
      <c r="K14" s="3">
        <v>0</v>
      </c>
      <c r="L14" s="5">
        <v>2</v>
      </c>
      <c r="M14" s="4">
        <v>22</v>
      </c>
      <c r="N14" s="6">
        <v>2</v>
      </c>
      <c r="O14" s="4">
        <v>0</v>
      </c>
      <c r="P14" s="4">
        <v>0</v>
      </c>
      <c r="Q14" s="4">
        <v>0</v>
      </c>
      <c r="R14" s="4">
        <v>1</v>
      </c>
      <c r="S14" s="4" t="s">
        <v>116</v>
      </c>
      <c r="T14" s="4">
        <v>19.5</v>
      </c>
      <c r="U14" s="7">
        <v>592</v>
      </c>
      <c r="V14" s="73">
        <v>329</v>
      </c>
      <c r="W14" s="63">
        <v>263</v>
      </c>
      <c r="X14" s="63">
        <v>4394</v>
      </c>
      <c r="Y14" s="63">
        <v>2079</v>
      </c>
      <c r="Z14" s="63">
        <v>2315</v>
      </c>
      <c r="AA14" s="63">
        <v>3578</v>
      </c>
      <c r="AB14" s="63">
        <v>1652</v>
      </c>
      <c r="AC14" s="63">
        <v>1926</v>
      </c>
      <c r="AD14" s="63">
        <v>816</v>
      </c>
      <c r="AE14" s="63">
        <v>427</v>
      </c>
      <c r="AF14" s="63">
        <v>389</v>
      </c>
      <c r="AG14" s="7">
        <v>147</v>
      </c>
      <c r="AH14" s="7">
        <v>100</v>
      </c>
      <c r="AI14" s="7">
        <v>47</v>
      </c>
      <c r="AJ14" s="7">
        <v>2097</v>
      </c>
      <c r="AK14" s="7">
        <v>1700</v>
      </c>
      <c r="AL14" s="7">
        <v>397</v>
      </c>
      <c r="AM14" s="63">
        <v>165</v>
      </c>
      <c r="AN14" s="63">
        <v>146</v>
      </c>
      <c r="AO14" s="63">
        <v>19</v>
      </c>
      <c r="AP14" s="9">
        <v>2262</v>
      </c>
      <c r="AQ14" s="9">
        <v>2360</v>
      </c>
      <c r="AR14" s="9">
        <v>1849</v>
      </c>
      <c r="AS14" s="9">
        <v>511</v>
      </c>
      <c r="AT14" s="9">
        <v>493</v>
      </c>
      <c r="AU14" s="9">
        <v>438</v>
      </c>
      <c r="AV14" s="9">
        <v>55</v>
      </c>
      <c r="AW14" s="9">
        <v>2853</v>
      </c>
      <c r="AX14" s="10">
        <v>9656</v>
      </c>
      <c r="AY14" s="10">
        <v>6803</v>
      </c>
      <c r="AZ14" s="75">
        <v>37</v>
      </c>
      <c r="BA14" s="75">
        <v>403</v>
      </c>
      <c r="BB14" s="75">
        <v>37</v>
      </c>
      <c r="BC14" s="11">
        <v>11625</v>
      </c>
      <c r="BD14" s="11">
        <v>3090</v>
      </c>
      <c r="BE14" s="11">
        <v>536</v>
      </c>
      <c r="BF14" s="11">
        <v>40</v>
      </c>
      <c r="BG14" s="10">
        <v>12161</v>
      </c>
      <c r="BH14" s="12">
        <v>7</v>
      </c>
      <c r="BI14" s="8">
        <v>7</v>
      </c>
      <c r="BJ14" s="8"/>
      <c r="BK14" s="11">
        <v>223</v>
      </c>
      <c r="BL14" s="11">
        <v>120</v>
      </c>
      <c r="BM14" s="11">
        <v>79</v>
      </c>
      <c r="BN14" s="11">
        <v>41</v>
      </c>
      <c r="BO14" s="11">
        <v>103</v>
      </c>
      <c r="BP14" s="11">
        <v>81</v>
      </c>
      <c r="BQ14" s="11">
        <v>22</v>
      </c>
      <c r="BR14" s="11"/>
      <c r="BS14" s="11">
        <v>29</v>
      </c>
      <c r="BT14" s="10">
        <v>5</v>
      </c>
      <c r="BU14" s="10"/>
      <c r="BV14" s="11"/>
      <c r="BW14" s="1"/>
      <c r="BX14" s="1"/>
      <c r="BY14" s="1"/>
      <c r="BZ14" s="10">
        <v>4</v>
      </c>
      <c r="CA14" s="10"/>
      <c r="CB14" s="63">
        <v>1469</v>
      </c>
      <c r="CC14" s="63">
        <v>376.74902777777777</v>
      </c>
      <c r="CD14" s="13">
        <v>31</v>
      </c>
      <c r="CE14" s="8">
        <v>22</v>
      </c>
      <c r="CF14" s="8">
        <v>9</v>
      </c>
      <c r="CG14" s="10"/>
      <c r="CH14" s="74">
        <v>18000</v>
      </c>
      <c r="CI14" s="16">
        <v>4340.3639999999996</v>
      </c>
      <c r="CJ14" s="16"/>
      <c r="CK14" s="16"/>
      <c r="CL14" s="16"/>
      <c r="CM14" s="16">
        <v>500</v>
      </c>
      <c r="CN14" s="72">
        <v>8772.0400000000009</v>
      </c>
      <c r="CO14" s="16">
        <v>1585</v>
      </c>
      <c r="CP14" s="16">
        <v>5000</v>
      </c>
      <c r="CQ14" s="16"/>
      <c r="CR14" s="16">
        <v>38197.404000000002</v>
      </c>
      <c r="CS14" s="16"/>
      <c r="CT14" s="16"/>
      <c r="CU14" s="16"/>
      <c r="CV14" s="16"/>
      <c r="CW14" s="16"/>
      <c r="CX14" s="16"/>
      <c r="CY14" s="16"/>
      <c r="CZ14" s="16">
        <v>0</v>
      </c>
      <c r="DA14" s="17">
        <f t="shared" si="0"/>
        <v>9.7528830313014833E-2</v>
      </c>
      <c r="DB14" s="18">
        <f t="shared" si="1"/>
        <v>1.1207578253706754</v>
      </c>
      <c r="DC14" s="16">
        <f t="shared" si="2"/>
        <v>5.6147881816845508</v>
      </c>
      <c r="DD14" s="19">
        <f t="shared" si="3"/>
        <v>6.2928177924217463</v>
      </c>
      <c r="DE14" s="18">
        <f t="shared" si="4"/>
        <v>0.55941123262889569</v>
      </c>
      <c r="DF14" s="20">
        <f t="shared" si="5"/>
        <v>36.738056013179573</v>
      </c>
      <c r="DG14" s="21">
        <f t="shared" si="6"/>
        <v>6.2067385136371958E-2</v>
      </c>
      <c r="DH14" s="22">
        <f t="shared" si="7"/>
        <v>12.489864864864865</v>
      </c>
      <c r="DI14" s="16">
        <f t="shared" si="8"/>
        <v>48334</v>
      </c>
      <c r="DJ14" s="16">
        <f t="shared" si="9"/>
        <v>25960</v>
      </c>
      <c r="DK14" s="16">
        <f t="shared" si="10"/>
        <v>294</v>
      </c>
      <c r="DL14" s="16">
        <f t="shared" si="11"/>
        <v>986</v>
      </c>
      <c r="DM14" s="16">
        <f t="shared" si="13"/>
        <v>376.74902777777777</v>
      </c>
      <c r="DN14" s="16">
        <f t="shared" si="14"/>
        <v>0</v>
      </c>
      <c r="DO14" s="16">
        <f t="shared" si="15"/>
        <v>3000</v>
      </c>
      <c r="DP14" s="16">
        <f t="shared" si="12"/>
        <v>333</v>
      </c>
      <c r="DQ14" s="16">
        <f t="shared" si="16"/>
        <v>79283.749027777783</v>
      </c>
      <c r="DR14" s="16">
        <f t="shared" si="17"/>
        <v>27655.749027777776</v>
      </c>
    </row>
    <row r="15" spans="1:122" ht="28.5" x14ac:dyDescent="0.2">
      <c r="A15" s="3" t="s">
        <v>113</v>
      </c>
      <c r="B15" s="65" t="s">
        <v>133</v>
      </c>
      <c r="C15" s="66">
        <v>26831</v>
      </c>
      <c r="D15" s="66">
        <v>3701</v>
      </c>
      <c r="E15" s="4">
        <v>870</v>
      </c>
      <c r="F15" s="4">
        <v>1431</v>
      </c>
      <c r="G15" s="4"/>
      <c r="H15" s="4">
        <v>168</v>
      </c>
      <c r="I15" s="4">
        <v>8</v>
      </c>
      <c r="J15" s="4">
        <v>9</v>
      </c>
      <c r="K15" s="3">
        <v>5</v>
      </c>
      <c r="L15" s="5">
        <v>2</v>
      </c>
      <c r="M15" s="4">
        <v>30</v>
      </c>
      <c r="N15" s="6">
        <v>7</v>
      </c>
      <c r="O15" s="4">
        <v>0</v>
      </c>
      <c r="P15" s="4">
        <v>0</v>
      </c>
      <c r="Q15" s="4">
        <v>0</v>
      </c>
      <c r="R15" s="4">
        <v>2</v>
      </c>
      <c r="S15" s="4" t="s">
        <v>116</v>
      </c>
      <c r="T15" s="4">
        <v>49</v>
      </c>
      <c r="U15" s="7">
        <v>2940</v>
      </c>
      <c r="V15" s="73">
        <v>2262</v>
      </c>
      <c r="W15" s="63">
        <v>678</v>
      </c>
      <c r="X15" s="63">
        <v>27446</v>
      </c>
      <c r="Y15" s="63">
        <v>20543</v>
      </c>
      <c r="Z15" s="63">
        <v>6903</v>
      </c>
      <c r="AA15" s="63">
        <v>20009</v>
      </c>
      <c r="AB15" s="63">
        <v>14600</v>
      </c>
      <c r="AC15" s="63">
        <v>5409</v>
      </c>
      <c r="AD15" s="63">
        <v>7437</v>
      </c>
      <c r="AE15" s="63">
        <v>5943</v>
      </c>
      <c r="AF15" s="63">
        <v>1494</v>
      </c>
      <c r="AG15" s="7">
        <v>6736</v>
      </c>
      <c r="AH15" s="7">
        <v>4169</v>
      </c>
      <c r="AI15" s="7">
        <v>2567</v>
      </c>
      <c r="AJ15" s="7">
        <v>17702</v>
      </c>
      <c r="AK15" s="7">
        <v>14825</v>
      </c>
      <c r="AL15" s="7">
        <v>2877</v>
      </c>
      <c r="AM15" s="63">
        <v>5395</v>
      </c>
      <c r="AN15" s="63">
        <v>4605</v>
      </c>
      <c r="AO15" s="63">
        <v>790</v>
      </c>
      <c r="AP15" s="9">
        <v>23097</v>
      </c>
      <c r="AQ15" s="9">
        <v>10898</v>
      </c>
      <c r="AR15" s="9">
        <v>8936</v>
      </c>
      <c r="AS15" s="9">
        <v>1962</v>
      </c>
      <c r="AT15" s="9">
        <v>3478</v>
      </c>
      <c r="AU15" s="9">
        <v>3019</v>
      </c>
      <c r="AV15" s="9">
        <v>459</v>
      </c>
      <c r="AW15" s="9">
        <v>14376</v>
      </c>
      <c r="AX15" s="10">
        <v>71655</v>
      </c>
      <c r="AY15" s="10">
        <v>57279</v>
      </c>
      <c r="AZ15" s="27">
        <v>541</v>
      </c>
      <c r="BA15" s="69">
        <v>6130</v>
      </c>
      <c r="BB15" s="70">
        <v>248</v>
      </c>
      <c r="BC15" s="11">
        <v>53824</v>
      </c>
      <c r="BD15" s="11">
        <v>12238</v>
      </c>
      <c r="BE15" s="11">
        <v>7288</v>
      </c>
      <c r="BF15" s="11">
        <v>823</v>
      </c>
      <c r="BG15" s="10">
        <v>61112</v>
      </c>
      <c r="BH15" s="12">
        <v>502</v>
      </c>
      <c r="BI15" s="8">
        <v>405</v>
      </c>
      <c r="BJ15" s="8">
        <v>97</v>
      </c>
      <c r="BK15" s="11">
        <v>1346</v>
      </c>
      <c r="BL15" s="11">
        <v>1173</v>
      </c>
      <c r="BM15" s="11">
        <v>746</v>
      </c>
      <c r="BN15" s="11">
        <v>427</v>
      </c>
      <c r="BO15" s="11">
        <v>173</v>
      </c>
      <c r="BP15" s="11">
        <v>118</v>
      </c>
      <c r="BQ15" s="11">
        <v>55</v>
      </c>
      <c r="BR15" s="11">
        <v>0</v>
      </c>
      <c r="BS15" s="11">
        <v>105</v>
      </c>
      <c r="BT15" s="10">
        <v>29</v>
      </c>
      <c r="BU15" s="10">
        <v>10</v>
      </c>
      <c r="BV15" s="11">
        <v>5</v>
      </c>
      <c r="BW15" s="1">
        <v>242</v>
      </c>
      <c r="BX15" s="1">
        <v>199</v>
      </c>
      <c r="BY15" s="1">
        <v>43</v>
      </c>
      <c r="BZ15" s="10">
        <v>41</v>
      </c>
      <c r="CA15" s="10">
        <v>23</v>
      </c>
      <c r="CB15" s="63">
        <v>16985</v>
      </c>
      <c r="CC15" s="63">
        <v>9186.9507407407418</v>
      </c>
      <c r="CD15" s="13">
        <v>564</v>
      </c>
      <c r="CE15" s="8">
        <v>530</v>
      </c>
      <c r="CF15" s="8">
        <v>34</v>
      </c>
      <c r="CG15" s="10"/>
      <c r="CH15" s="74">
        <v>180000</v>
      </c>
      <c r="CI15" s="16">
        <v>17818.958324999996</v>
      </c>
      <c r="CJ15" s="16">
        <v>0</v>
      </c>
      <c r="CK15" s="16">
        <v>7500</v>
      </c>
      <c r="CL15" s="16">
        <v>0</v>
      </c>
      <c r="CM15" s="16">
        <v>23000</v>
      </c>
      <c r="CN15" s="72">
        <v>26691.760000000002</v>
      </c>
      <c r="CO15" s="16">
        <v>5970</v>
      </c>
      <c r="CP15" s="16">
        <v>69500</v>
      </c>
      <c r="CQ15" s="16">
        <v>0</v>
      </c>
      <c r="CR15" s="16">
        <v>330480.71832500002</v>
      </c>
      <c r="CS15" s="16"/>
      <c r="CT15" s="16"/>
      <c r="CU15" s="16"/>
      <c r="CV15" s="16"/>
      <c r="CW15" s="16"/>
      <c r="CX15" s="16"/>
      <c r="CY15" s="16"/>
      <c r="CZ15" s="16">
        <v>0</v>
      </c>
      <c r="DA15" s="17">
        <f t="shared" si="0"/>
        <v>0.10957474563005479</v>
      </c>
      <c r="DB15" s="18">
        <f t="shared" si="1"/>
        <v>2.1348067533822817</v>
      </c>
      <c r="DC15" s="16">
        <f t="shared" si="2"/>
        <v>5.7696663406309474</v>
      </c>
      <c r="DD15" s="19">
        <f t="shared" si="3"/>
        <v>12.317122668741382</v>
      </c>
      <c r="DE15" s="18">
        <f t="shared" si="4"/>
        <v>0.93727909412226729</v>
      </c>
      <c r="DF15" s="20">
        <f t="shared" si="5"/>
        <v>59.185270768886738</v>
      </c>
      <c r="DG15" s="21">
        <f t="shared" si="6"/>
        <v>0.34240060902466335</v>
      </c>
      <c r="DH15" s="22">
        <f t="shared" si="7"/>
        <v>16.516326530612243</v>
      </c>
      <c r="DI15" s="16">
        <f t="shared" si="8"/>
        <v>301906</v>
      </c>
      <c r="DJ15" s="16">
        <f t="shared" si="9"/>
        <v>119878</v>
      </c>
      <c r="DK15" s="16">
        <f t="shared" si="10"/>
        <v>13472</v>
      </c>
      <c r="DL15" s="16">
        <f t="shared" si="11"/>
        <v>6956</v>
      </c>
      <c r="DM15" s="16">
        <f t="shared" si="13"/>
        <v>9186.9507407407418</v>
      </c>
      <c r="DN15" s="16">
        <f t="shared" si="14"/>
        <v>6000</v>
      </c>
      <c r="DO15" s="16">
        <f t="shared" si="15"/>
        <v>17400</v>
      </c>
      <c r="DP15" s="16">
        <f t="shared" si="12"/>
        <v>2232</v>
      </c>
      <c r="DQ15" s="16">
        <f t="shared" si="16"/>
        <v>477030.95074074075</v>
      </c>
      <c r="DR15" s="16">
        <f t="shared" si="17"/>
        <v>138252.95074074075</v>
      </c>
    </row>
    <row r="16" spans="1:122" x14ac:dyDescent="0.2">
      <c r="A16" s="3" t="s">
        <v>113</v>
      </c>
      <c r="B16" s="65" t="s">
        <v>134</v>
      </c>
      <c r="C16" s="66">
        <v>25095</v>
      </c>
      <c r="D16" s="66">
        <v>3667</v>
      </c>
      <c r="E16" s="4">
        <v>2731</v>
      </c>
      <c r="F16" s="4">
        <v>2258</v>
      </c>
      <c r="G16" s="4">
        <v>451.19</v>
      </c>
      <c r="H16" s="4">
        <v>225</v>
      </c>
      <c r="I16" s="4">
        <v>10</v>
      </c>
      <c r="J16" s="4">
        <v>13</v>
      </c>
      <c r="K16" s="3">
        <v>5</v>
      </c>
      <c r="L16" s="5">
        <v>6</v>
      </c>
      <c r="M16" s="4">
        <v>53</v>
      </c>
      <c r="N16" s="6">
        <v>11</v>
      </c>
      <c r="O16" s="4">
        <v>0</v>
      </c>
      <c r="P16" s="4">
        <v>0</v>
      </c>
      <c r="Q16" s="4">
        <v>0</v>
      </c>
      <c r="R16" s="4">
        <v>3</v>
      </c>
      <c r="S16" s="4" t="s">
        <v>115</v>
      </c>
      <c r="T16" s="4">
        <v>44.15</v>
      </c>
      <c r="U16" s="7">
        <v>4103</v>
      </c>
      <c r="V16" s="73">
        <v>2875</v>
      </c>
      <c r="W16" s="63">
        <v>1228</v>
      </c>
      <c r="X16" s="63">
        <v>32613</v>
      </c>
      <c r="Y16" s="63">
        <v>21045</v>
      </c>
      <c r="Z16" s="63">
        <v>11568</v>
      </c>
      <c r="AA16" s="63">
        <v>22372</v>
      </c>
      <c r="AB16" s="63">
        <v>13461</v>
      </c>
      <c r="AC16" s="63">
        <v>8911</v>
      </c>
      <c r="AD16" s="63">
        <v>10241</v>
      </c>
      <c r="AE16" s="63">
        <v>7584</v>
      </c>
      <c r="AF16" s="63">
        <v>2657</v>
      </c>
      <c r="AG16" s="7">
        <v>18603</v>
      </c>
      <c r="AH16" s="7">
        <v>14674</v>
      </c>
      <c r="AI16" s="7">
        <v>3929</v>
      </c>
      <c r="AJ16" s="7">
        <v>14277</v>
      </c>
      <c r="AK16" s="7">
        <v>12169</v>
      </c>
      <c r="AL16" s="7">
        <v>2108</v>
      </c>
      <c r="AM16" s="63">
        <v>8866</v>
      </c>
      <c r="AN16" s="63">
        <v>7828</v>
      </c>
      <c r="AO16" s="63">
        <v>1038</v>
      </c>
      <c r="AP16" s="9">
        <v>23143</v>
      </c>
      <c r="AQ16" s="9">
        <v>11509</v>
      </c>
      <c r="AR16" s="9">
        <v>9140</v>
      </c>
      <c r="AS16" s="9">
        <v>2369</v>
      </c>
      <c r="AT16" s="9">
        <v>3648</v>
      </c>
      <c r="AU16" s="9">
        <v>3168</v>
      </c>
      <c r="AV16" s="9">
        <v>480</v>
      </c>
      <c r="AW16" s="9">
        <v>15157</v>
      </c>
      <c r="AX16" s="10">
        <v>89516</v>
      </c>
      <c r="AY16" s="10">
        <v>74359</v>
      </c>
      <c r="AZ16" s="27">
        <v>635</v>
      </c>
      <c r="BA16" s="69">
        <v>4780</v>
      </c>
      <c r="BB16" s="70">
        <v>287</v>
      </c>
      <c r="BC16" s="11">
        <v>35220</v>
      </c>
      <c r="BD16" s="11">
        <v>10153</v>
      </c>
      <c r="BE16" s="11">
        <v>9185</v>
      </c>
      <c r="BF16" s="11">
        <v>1180</v>
      </c>
      <c r="BG16" s="10">
        <v>44405</v>
      </c>
      <c r="BH16" s="12">
        <v>4342</v>
      </c>
      <c r="BI16" s="8">
        <v>3757</v>
      </c>
      <c r="BJ16" s="8">
        <v>585</v>
      </c>
      <c r="BK16" s="11">
        <v>1740</v>
      </c>
      <c r="BL16" s="11">
        <v>1363</v>
      </c>
      <c r="BM16" s="11">
        <v>732</v>
      </c>
      <c r="BN16" s="11">
        <v>631</v>
      </c>
      <c r="BO16" s="11">
        <v>377</v>
      </c>
      <c r="BP16" s="11">
        <v>328</v>
      </c>
      <c r="BQ16" s="11">
        <v>49</v>
      </c>
      <c r="BR16" s="11">
        <v>0</v>
      </c>
      <c r="BS16" s="11">
        <v>457</v>
      </c>
      <c r="BT16" s="10">
        <v>43</v>
      </c>
      <c r="BU16" s="10">
        <v>17</v>
      </c>
      <c r="BV16" s="11">
        <v>0</v>
      </c>
      <c r="BW16" s="1">
        <v>441</v>
      </c>
      <c r="BX16" s="1">
        <v>344</v>
      </c>
      <c r="BY16" s="1">
        <v>97</v>
      </c>
      <c r="BZ16" s="10">
        <v>86</v>
      </c>
      <c r="CA16" s="10">
        <v>18</v>
      </c>
      <c r="CB16" s="63">
        <v>22121.666666666664</v>
      </c>
      <c r="CC16" s="63">
        <v>11903.942314814814</v>
      </c>
      <c r="CD16" s="13">
        <v>725</v>
      </c>
      <c r="CE16" s="8">
        <v>683</v>
      </c>
      <c r="CF16" s="8">
        <v>42</v>
      </c>
      <c r="CG16" s="10">
        <v>0</v>
      </c>
      <c r="CH16" s="74">
        <v>248700</v>
      </c>
      <c r="CI16" s="16">
        <v>22386.086899999998</v>
      </c>
      <c r="CJ16" s="16">
        <v>3000</v>
      </c>
      <c r="CK16" s="16">
        <v>8000</v>
      </c>
      <c r="CL16" s="16">
        <v>0</v>
      </c>
      <c r="CM16" s="16">
        <v>5800</v>
      </c>
      <c r="CN16" s="72">
        <v>25535.040000000001</v>
      </c>
      <c r="CO16" s="16">
        <v>13860</v>
      </c>
      <c r="CP16" s="16">
        <v>170000</v>
      </c>
      <c r="CQ16" s="16">
        <v>0</v>
      </c>
      <c r="CR16" s="16">
        <v>497281.12689999997</v>
      </c>
      <c r="CS16" s="16">
        <v>0</v>
      </c>
      <c r="CT16" s="16">
        <v>0</v>
      </c>
      <c r="CU16" s="16">
        <v>0</v>
      </c>
      <c r="CV16" s="16"/>
      <c r="CW16" s="16">
        <v>0</v>
      </c>
      <c r="CX16" s="16">
        <v>0</v>
      </c>
      <c r="CY16" s="16">
        <v>0</v>
      </c>
      <c r="CZ16" s="16">
        <v>0</v>
      </c>
      <c r="DA16" s="17">
        <f t="shared" si="0"/>
        <v>0.16349870492129906</v>
      </c>
      <c r="DB16" s="18">
        <f t="shared" si="1"/>
        <v>2.9631002191671647</v>
      </c>
      <c r="DC16" s="16">
        <f t="shared" si="2"/>
        <v>6.6875714694925961</v>
      </c>
      <c r="DD16" s="19">
        <f t="shared" si="3"/>
        <v>19.81594448694959</v>
      </c>
      <c r="DE16" s="18">
        <f t="shared" si="4"/>
        <v>1.6745636752617949</v>
      </c>
      <c r="DF16" s="20">
        <f t="shared" si="5"/>
        <v>86.909742976688591</v>
      </c>
      <c r="DG16" s="21">
        <f t="shared" si="6"/>
        <v>0.47435514304900633</v>
      </c>
      <c r="DH16" s="22">
        <f t="shared" si="7"/>
        <v>16.176699975627589</v>
      </c>
      <c r="DI16" s="16">
        <f t="shared" si="8"/>
        <v>358743</v>
      </c>
      <c r="DJ16" s="16">
        <f t="shared" si="9"/>
        <v>126599</v>
      </c>
      <c r="DK16" s="16">
        <f t="shared" si="10"/>
        <v>37206</v>
      </c>
      <c r="DL16" s="16">
        <f t="shared" si="11"/>
        <v>7296</v>
      </c>
      <c r="DM16" s="16">
        <f t="shared" si="13"/>
        <v>11903.942314814814</v>
      </c>
      <c r="DN16" s="16">
        <f t="shared" si="14"/>
        <v>10200</v>
      </c>
      <c r="DO16" s="16">
        <f t="shared" si="15"/>
        <v>25800</v>
      </c>
      <c r="DP16" s="16">
        <f t="shared" si="12"/>
        <v>2583</v>
      </c>
      <c r="DQ16" s="16">
        <f t="shared" si="16"/>
        <v>580330.94231481478</v>
      </c>
      <c r="DR16" s="16">
        <f t="shared" si="17"/>
        <v>148381.94231481481</v>
      </c>
    </row>
    <row r="17" spans="1:122" x14ac:dyDescent="0.2">
      <c r="A17" s="3" t="s">
        <v>119</v>
      </c>
      <c r="B17" s="65" t="s">
        <v>135</v>
      </c>
      <c r="C17" s="66">
        <v>59020</v>
      </c>
      <c r="D17" s="66">
        <v>8379</v>
      </c>
      <c r="E17" s="4">
        <v>285</v>
      </c>
      <c r="F17" s="4">
        <v>527</v>
      </c>
      <c r="G17" s="4"/>
      <c r="H17" s="4">
        <v>70</v>
      </c>
      <c r="I17" s="4">
        <v>6</v>
      </c>
      <c r="J17" s="4">
        <v>11</v>
      </c>
      <c r="K17" s="3">
        <v>6</v>
      </c>
      <c r="L17" s="5">
        <v>3</v>
      </c>
      <c r="M17" s="4">
        <v>45</v>
      </c>
      <c r="N17" s="6">
        <v>9</v>
      </c>
      <c r="O17" s="4">
        <v>0</v>
      </c>
      <c r="P17" s="4">
        <v>0</v>
      </c>
      <c r="Q17" s="4">
        <v>0</v>
      </c>
      <c r="R17" s="4">
        <v>2</v>
      </c>
      <c r="S17" s="4" t="s">
        <v>123</v>
      </c>
      <c r="T17" s="4">
        <v>50.66</v>
      </c>
      <c r="U17" s="7">
        <v>4648</v>
      </c>
      <c r="V17" s="73">
        <v>3617</v>
      </c>
      <c r="W17" s="63">
        <v>1031</v>
      </c>
      <c r="X17" s="63">
        <v>39245</v>
      </c>
      <c r="Y17" s="63">
        <v>28272</v>
      </c>
      <c r="Z17" s="63">
        <v>10973</v>
      </c>
      <c r="AA17" s="63">
        <v>27854</v>
      </c>
      <c r="AB17" s="63">
        <v>18617</v>
      </c>
      <c r="AC17" s="63">
        <v>9237</v>
      </c>
      <c r="AD17" s="63">
        <v>11391</v>
      </c>
      <c r="AE17" s="63">
        <v>9655</v>
      </c>
      <c r="AF17" s="63">
        <v>1736</v>
      </c>
      <c r="AG17" s="7">
        <v>6725</v>
      </c>
      <c r="AH17" s="7">
        <v>5631</v>
      </c>
      <c r="AI17" s="7">
        <v>1094</v>
      </c>
      <c r="AJ17" s="7">
        <v>12825</v>
      </c>
      <c r="AK17" s="7">
        <v>11502</v>
      </c>
      <c r="AL17" s="7">
        <v>1323</v>
      </c>
      <c r="AM17" s="63">
        <v>2816</v>
      </c>
      <c r="AN17" s="63">
        <v>2600</v>
      </c>
      <c r="AO17" s="63">
        <v>216</v>
      </c>
      <c r="AP17" s="9">
        <v>15641</v>
      </c>
      <c r="AQ17" s="9">
        <v>20568</v>
      </c>
      <c r="AR17" s="9">
        <v>17659</v>
      </c>
      <c r="AS17" s="9">
        <v>2909</v>
      </c>
      <c r="AT17" s="9">
        <v>7523</v>
      </c>
      <c r="AU17" s="9">
        <v>6684</v>
      </c>
      <c r="AV17" s="9">
        <v>839</v>
      </c>
      <c r="AW17" s="9">
        <v>28091</v>
      </c>
      <c r="AX17" s="10">
        <v>89702</v>
      </c>
      <c r="AY17" s="10">
        <v>61611</v>
      </c>
      <c r="AZ17" s="75">
        <v>1628</v>
      </c>
      <c r="BA17" s="75">
        <v>15255</v>
      </c>
      <c r="BB17" s="75">
        <v>560</v>
      </c>
      <c r="BC17" s="11">
        <v>57465</v>
      </c>
      <c r="BD17" s="11">
        <v>8590</v>
      </c>
      <c r="BE17" s="11">
        <v>4312</v>
      </c>
      <c r="BF17" s="11">
        <v>316</v>
      </c>
      <c r="BG17" s="10">
        <v>61777</v>
      </c>
      <c r="BH17" s="12">
        <v>599</v>
      </c>
      <c r="BI17" s="8">
        <v>556</v>
      </c>
      <c r="BJ17" s="8">
        <v>43</v>
      </c>
      <c r="BK17" s="11">
        <v>2797</v>
      </c>
      <c r="BL17" s="11">
        <v>2263</v>
      </c>
      <c r="BM17" s="11">
        <v>1256</v>
      </c>
      <c r="BN17" s="11">
        <v>1007</v>
      </c>
      <c r="BO17" s="11">
        <v>534</v>
      </c>
      <c r="BP17" s="11">
        <v>436</v>
      </c>
      <c r="BQ17" s="11">
        <v>98</v>
      </c>
      <c r="BR17" s="11"/>
      <c r="BS17" s="11"/>
      <c r="BT17" s="10">
        <v>63</v>
      </c>
      <c r="BU17" s="10">
        <v>12</v>
      </c>
      <c r="BV17" s="11"/>
      <c r="BW17" s="1">
        <v>226</v>
      </c>
      <c r="BX17" s="1">
        <v>190</v>
      </c>
      <c r="BY17" s="1">
        <v>36</v>
      </c>
      <c r="BZ17" s="10"/>
      <c r="CA17" s="10">
        <v>100</v>
      </c>
      <c r="CB17" s="63">
        <v>36725</v>
      </c>
      <c r="CC17" s="63">
        <v>16588.180555555555</v>
      </c>
      <c r="CD17" s="13">
        <v>819</v>
      </c>
      <c r="CE17" s="8">
        <v>775</v>
      </c>
      <c r="CF17" s="8">
        <v>44</v>
      </c>
      <c r="CG17" s="10"/>
      <c r="CH17" s="74">
        <v>255692</v>
      </c>
      <c r="CI17" s="16">
        <v>36904.62455</v>
      </c>
      <c r="CJ17" s="16"/>
      <c r="CK17" s="16">
        <v>6629</v>
      </c>
      <c r="CL17" s="16"/>
      <c r="CM17" s="16">
        <v>27420</v>
      </c>
      <c r="CN17" s="72">
        <v>49942.76</v>
      </c>
      <c r="CO17" s="16">
        <v>4390</v>
      </c>
      <c r="CP17" s="16">
        <v>41500</v>
      </c>
      <c r="CQ17" s="16"/>
      <c r="CR17" s="16">
        <v>422478.38455000002</v>
      </c>
      <c r="CS17" s="16"/>
      <c r="CT17" s="16"/>
      <c r="CU17" s="16"/>
      <c r="CV17" s="16"/>
      <c r="CW17" s="16"/>
      <c r="CX17" s="16"/>
      <c r="CY17" s="16"/>
      <c r="CZ17" s="16">
        <v>0</v>
      </c>
      <c r="DA17" s="17">
        <f t="shared" si="0"/>
        <v>7.8752965096577435E-2</v>
      </c>
      <c r="DB17" s="18">
        <f t="shared" si="1"/>
        <v>1.0439003727549983</v>
      </c>
      <c r="DC17" s="16">
        <f t="shared" si="2"/>
        <v>6.8571908352404609</v>
      </c>
      <c r="DD17" s="19">
        <f t="shared" si="3"/>
        <v>7.158224068959675</v>
      </c>
      <c r="DE17" s="18">
        <f t="shared" si="4"/>
        <v>0.99731291581009118</v>
      </c>
      <c r="DF17" s="20">
        <f t="shared" si="5"/>
        <v>51.219925449000336</v>
      </c>
      <c r="DG17" s="21">
        <f t="shared" si="6"/>
        <v>0.28106032794909447</v>
      </c>
      <c r="DH17" s="22">
        <f t="shared" si="7"/>
        <v>15.93395008605852</v>
      </c>
      <c r="DI17" s="16">
        <f t="shared" si="8"/>
        <v>431695</v>
      </c>
      <c r="DJ17" s="16">
        <f t="shared" si="9"/>
        <v>226248</v>
      </c>
      <c r="DK17" s="16">
        <f t="shared" si="10"/>
        <v>13450</v>
      </c>
      <c r="DL17" s="16">
        <f t="shared" si="11"/>
        <v>15046</v>
      </c>
      <c r="DM17" s="16">
        <f t="shared" si="13"/>
        <v>16588.180555555555</v>
      </c>
      <c r="DN17" s="16">
        <f t="shared" si="14"/>
        <v>7200</v>
      </c>
      <c r="DO17" s="16">
        <f t="shared" si="15"/>
        <v>37800</v>
      </c>
      <c r="DP17" s="16">
        <f t="shared" si="12"/>
        <v>5040</v>
      </c>
      <c r="DQ17" s="16">
        <f t="shared" si="16"/>
        <v>753067.1805555555</v>
      </c>
      <c r="DR17" s="16">
        <f t="shared" si="17"/>
        <v>262922.18055555556</v>
      </c>
    </row>
    <row r="18" spans="1:122" x14ac:dyDescent="0.2">
      <c r="A18" s="3" t="s">
        <v>117</v>
      </c>
      <c r="B18" s="65" t="s">
        <v>136</v>
      </c>
      <c r="C18" s="66">
        <v>17177</v>
      </c>
      <c r="D18" s="66">
        <v>2436</v>
      </c>
      <c r="E18" s="4">
        <v>304</v>
      </c>
      <c r="F18" s="4">
        <v>324</v>
      </c>
      <c r="G18" s="4">
        <v>53</v>
      </c>
      <c r="H18" s="4">
        <v>50</v>
      </c>
      <c r="I18" s="4">
        <v>4</v>
      </c>
      <c r="J18" s="4">
        <v>4</v>
      </c>
      <c r="K18" s="3">
        <v>2</v>
      </c>
      <c r="L18" s="5">
        <v>2</v>
      </c>
      <c r="M18" s="4">
        <v>50</v>
      </c>
      <c r="N18" s="6">
        <v>4</v>
      </c>
      <c r="O18" s="4">
        <v>0</v>
      </c>
      <c r="P18" s="4">
        <v>0</v>
      </c>
      <c r="Q18" s="4">
        <v>0</v>
      </c>
      <c r="R18" s="4">
        <v>2</v>
      </c>
      <c r="S18" s="4" t="s">
        <v>116</v>
      </c>
      <c r="T18" s="4">
        <v>25</v>
      </c>
      <c r="U18" s="7">
        <v>2157</v>
      </c>
      <c r="V18" s="73">
        <v>1552</v>
      </c>
      <c r="W18" s="63">
        <v>605</v>
      </c>
      <c r="X18" s="63">
        <v>30556</v>
      </c>
      <c r="Y18" s="63">
        <v>16634</v>
      </c>
      <c r="Z18" s="63">
        <v>13922</v>
      </c>
      <c r="AA18" s="63">
        <v>21424</v>
      </c>
      <c r="AB18" s="63">
        <v>11311</v>
      </c>
      <c r="AC18" s="63">
        <v>10113</v>
      </c>
      <c r="AD18" s="63">
        <v>9132</v>
      </c>
      <c r="AE18" s="63">
        <v>5323</v>
      </c>
      <c r="AF18" s="63">
        <v>3809</v>
      </c>
      <c r="AG18" s="7">
        <v>2838</v>
      </c>
      <c r="AH18" s="7">
        <v>1966</v>
      </c>
      <c r="AI18" s="7">
        <v>872</v>
      </c>
      <c r="AJ18" s="7">
        <v>11664</v>
      </c>
      <c r="AK18" s="7">
        <v>9840</v>
      </c>
      <c r="AL18" s="7">
        <v>1824</v>
      </c>
      <c r="AM18" s="63">
        <v>2180</v>
      </c>
      <c r="AN18" s="63">
        <v>1964</v>
      </c>
      <c r="AO18" s="63">
        <v>216</v>
      </c>
      <c r="AP18" s="9">
        <v>13844</v>
      </c>
      <c r="AQ18" s="9">
        <v>8732</v>
      </c>
      <c r="AR18" s="9">
        <v>7370</v>
      </c>
      <c r="AS18" s="9">
        <v>1362</v>
      </c>
      <c r="AT18" s="9">
        <v>2615</v>
      </c>
      <c r="AU18" s="9">
        <v>2356</v>
      </c>
      <c r="AV18" s="9">
        <v>259</v>
      </c>
      <c r="AW18" s="9">
        <v>11347</v>
      </c>
      <c r="AX18" s="10">
        <v>58585</v>
      </c>
      <c r="AY18" s="10">
        <v>47238</v>
      </c>
      <c r="AZ18" s="75">
        <v>333</v>
      </c>
      <c r="BA18" s="75">
        <v>1441</v>
      </c>
      <c r="BB18" s="75">
        <v>134</v>
      </c>
      <c r="BC18" s="11">
        <v>51357</v>
      </c>
      <c r="BD18" s="11">
        <v>13984</v>
      </c>
      <c r="BE18" s="11">
        <v>2413</v>
      </c>
      <c r="BF18" s="11">
        <v>366</v>
      </c>
      <c r="BG18" s="10">
        <v>53770</v>
      </c>
      <c r="BH18" s="12">
        <v>955</v>
      </c>
      <c r="BI18" s="8">
        <v>934</v>
      </c>
      <c r="BJ18" s="8">
        <v>21</v>
      </c>
      <c r="BK18" s="11">
        <v>1377</v>
      </c>
      <c r="BL18" s="11">
        <v>867</v>
      </c>
      <c r="BM18" s="11">
        <v>491</v>
      </c>
      <c r="BN18" s="11">
        <v>376</v>
      </c>
      <c r="BO18" s="11">
        <v>510</v>
      </c>
      <c r="BP18" s="11">
        <v>336</v>
      </c>
      <c r="BQ18" s="11">
        <v>174</v>
      </c>
      <c r="BR18" s="11"/>
      <c r="BS18" s="11"/>
      <c r="BT18" s="10">
        <v>24</v>
      </c>
      <c r="BU18" s="10">
        <v>2</v>
      </c>
      <c r="BV18" s="11">
        <v>1</v>
      </c>
      <c r="BW18" s="1">
        <v>127</v>
      </c>
      <c r="BX18" s="1">
        <v>98</v>
      </c>
      <c r="BY18" s="1">
        <v>29</v>
      </c>
      <c r="BZ18" s="10"/>
      <c r="CA18" s="10">
        <v>17</v>
      </c>
      <c r="CB18" s="63">
        <v>4753.666666666667</v>
      </c>
      <c r="CC18" s="63">
        <v>2355.2762037037037</v>
      </c>
      <c r="CD18" s="13">
        <v>137</v>
      </c>
      <c r="CE18" s="8">
        <v>126</v>
      </c>
      <c r="CF18" s="8">
        <v>11</v>
      </c>
      <c r="CG18" s="10"/>
      <c r="CH18" s="74">
        <v>96035</v>
      </c>
      <c r="CI18" s="16">
        <v>18024.741875</v>
      </c>
      <c r="CJ18" s="16"/>
      <c r="CK18" s="16">
        <v>3000</v>
      </c>
      <c r="CL18" s="16"/>
      <c r="CM18" s="16">
        <v>6467</v>
      </c>
      <c r="CN18" s="72">
        <v>17246.8</v>
      </c>
      <c r="CO18" s="16">
        <v>10900</v>
      </c>
      <c r="CP18" s="16">
        <v>9700</v>
      </c>
      <c r="CQ18" s="16">
        <v>5750</v>
      </c>
      <c r="CR18" s="16">
        <v>167123.541875</v>
      </c>
      <c r="CS18" s="16"/>
      <c r="CT18" s="16"/>
      <c r="CU18" s="16"/>
      <c r="CV18" s="16"/>
      <c r="CW18" s="16"/>
      <c r="CX18" s="16"/>
      <c r="CY18" s="16"/>
      <c r="CZ18" s="16">
        <v>0</v>
      </c>
      <c r="DA18" s="17">
        <f t="shared" si="0"/>
        <v>0.12557489666414393</v>
      </c>
      <c r="DB18" s="18">
        <f t="shared" si="1"/>
        <v>2.7500727717296383</v>
      </c>
      <c r="DC18" s="16">
        <f t="shared" si="2"/>
        <v>3.5379046927261948</v>
      </c>
      <c r="DD18" s="19">
        <f t="shared" si="3"/>
        <v>9.7294953644408224</v>
      </c>
      <c r="DE18" s="18">
        <f t="shared" si="4"/>
        <v>0.87851962060628608</v>
      </c>
      <c r="DF18" s="20">
        <f t="shared" si="5"/>
        <v>87.558945101007154</v>
      </c>
      <c r="DG18" s="21">
        <f t="shared" si="6"/>
        <v>0.13711801849587843</v>
      </c>
      <c r="DH18" s="22">
        <f t="shared" si="7"/>
        <v>20.742234585071859</v>
      </c>
      <c r="DI18" s="16">
        <f t="shared" si="8"/>
        <v>336116</v>
      </c>
      <c r="DJ18" s="16">
        <f t="shared" si="9"/>
        <v>96052</v>
      </c>
      <c r="DK18" s="16">
        <f t="shared" si="10"/>
        <v>5676</v>
      </c>
      <c r="DL18" s="16">
        <f t="shared" si="11"/>
        <v>5230</v>
      </c>
      <c r="DM18" s="16">
        <f t="shared" si="13"/>
        <v>2355.2762037037037</v>
      </c>
      <c r="DN18" s="16">
        <f t="shared" si="14"/>
        <v>1200</v>
      </c>
      <c r="DO18" s="16">
        <f t="shared" si="15"/>
        <v>14400</v>
      </c>
      <c r="DP18" s="16">
        <f t="shared" si="12"/>
        <v>1206</v>
      </c>
      <c r="DQ18" s="16">
        <f t="shared" si="16"/>
        <v>462235.27620370372</v>
      </c>
      <c r="DR18" s="16">
        <f t="shared" si="17"/>
        <v>104843.2762037037</v>
      </c>
    </row>
    <row r="19" spans="1:122" x14ac:dyDescent="0.2">
      <c r="A19" s="3" t="s">
        <v>113</v>
      </c>
      <c r="B19" s="65" t="s">
        <v>137</v>
      </c>
      <c r="C19" s="66">
        <v>19910</v>
      </c>
      <c r="D19" s="66">
        <v>2744</v>
      </c>
      <c r="E19" s="4">
        <v>1796</v>
      </c>
      <c r="F19" s="4">
        <v>2090</v>
      </c>
      <c r="G19" s="4">
        <v>188.71</v>
      </c>
      <c r="H19" s="4">
        <v>164</v>
      </c>
      <c r="I19" s="4">
        <v>12</v>
      </c>
      <c r="J19" s="4">
        <v>13</v>
      </c>
      <c r="K19" s="3">
        <v>5</v>
      </c>
      <c r="L19" s="5">
        <v>3</v>
      </c>
      <c r="M19" s="4">
        <v>60</v>
      </c>
      <c r="N19" s="6">
        <v>8</v>
      </c>
      <c r="O19" s="4">
        <v>4</v>
      </c>
      <c r="P19" s="4">
        <v>102</v>
      </c>
      <c r="Q19" s="4">
        <v>0</v>
      </c>
      <c r="R19" s="4">
        <v>0</v>
      </c>
      <c r="S19" s="4" t="s">
        <v>116</v>
      </c>
      <c r="T19" s="4">
        <v>47</v>
      </c>
      <c r="U19" s="7">
        <v>3437</v>
      </c>
      <c r="V19" s="73">
        <v>2371</v>
      </c>
      <c r="W19" s="63">
        <v>1066</v>
      </c>
      <c r="X19" s="63">
        <v>35099</v>
      </c>
      <c r="Y19" s="63">
        <v>20874</v>
      </c>
      <c r="Z19" s="63">
        <v>14225</v>
      </c>
      <c r="AA19" s="63">
        <v>27964</v>
      </c>
      <c r="AB19" s="63">
        <v>16285</v>
      </c>
      <c r="AC19" s="63">
        <v>11679</v>
      </c>
      <c r="AD19" s="63">
        <v>7135</v>
      </c>
      <c r="AE19" s="63">
        <v>4589</v>
      </c>
      <c r="AF19" s="63">
        <v>2546</v>
      </c>
      <c r="AG19" s="7">
        <v>11526</v>
      </c>
      <c r="AH19" s="7">
        <v>8469</v>
      </c>
      <c r="AI19" s="7">
        <v>3057</v>
      </c>
      <c r="AJ19" s="7">
        <v>14397</v>
      </c>
      <c r="AK19" s="7">
        <v>10593</v>
      </c>
      <c r="AL19" s="7">
        <v>3804</v>
      </c>
      <c r="AM19" s="63">
        <v>4738</v>
      </c>
      <c r="AN19" s="63">
        <v>4049</v>
      </c>
      <c r="AO19" s="63">
        <v>689</v>
      </c>
      <c r="AP19" s="9">
        <v>19135</v>
      </c>
      <c r="AQ19" s="9">
        <v>13524</v>
      </c>
      <c r="AR19" s="9">
        <v>9666</v>
      </c>
      <c r="AS19" s="9">
        <v>3858</v>
      </c>
      <c r="AT19" s="9">
        <v>3541</v>
      </c>
      <c r="AU19" s="9">
        <v>3166</v>
      </c>
      <c r="AV19" s="9">
        <v>375</v>
      </c>
      <c r="AW19" s="9">
        <v>17065</v>
      </c>
      <c r="AX19" s="10">
        <v>82825</v>
      </c>
      <c r="AY19" s="10">
        <v>65760</v>
      </c>
      <c r="AZ19" s="75">
        <v>654</v>
      </c>
      <c r="BA19" s="75">
        <v>7377</v>
      </c>
      <c r="BB19" s="75">
        <v>312</v>
      </c>
      <c r="BC19" s="11">
        <v>52866</v>
      </c>
      <c r="BD19" s="11">
        <v>14437</v>
      </c>
      <c r="BE19" s="11">
        <v>5460</v>
      </c>
      <c r="BF19" s="11">
        <v>879</v>
      </c>
      <c r="BG19" s="10">
        <v>58326</v>
      </c>
      <c r="BH19" s="12">
        <v>2107</v>
      </c>
      <c r="BI19" s="8">
        <v>1876</v>
      </c>
      <c r="BJ19" s="8">
        <v>231</v>
      </c>
      <c r="BK19" s="11">
        <v>1163</v>
      </c>
      <c r="BL19" s="11">
        <v>728</v>
      </c>
      <c r="BM19" s="11">
        <v>544</v>
      </c>
      <c r="BN19" s="11">
        <v>184</v>
      </c>
      <c r="BO19" s="11">
        <v>435</v>
      </c>
      <c r="BP19" s="11">
        <v>356</v>
      </c>
      <c r="BQ19" s="11">
        <v>79</v>
      </c>
      <c r="BR19" s="11"/>
      <c r="BS19" s="11">
        <v>355</v>
      </c>
      <c r="BT19" s="10">
        <v>40</v>
      </c>
      <c r="BU19" s="10">
        <v>5</v>
      </c>
      <c r="BV19" s="11">
        <v>1</v>
      </c>
      <c r="BW19" s="1">
        <v>183</v>
      </c>
      <c r="BX19" s="1">
        <v>149</v>
      </c>
      <c r="BY19" s="1">
        <v>34</v>
      </c>
      <c r="BZ19" s="10">
        <v>61</v>
      </c>
      <c r="CA19" s="10">
        <v>25</v>
      </c>
      <c r="CB19" s="63">
        <v>15184</v>
      </c>
      <c r="CC19" s="63">
        <v>16922.310648148152</v>
      </c>
      <c r="CD19" s="13">
        <v>431</v>
      </c>
      <c r="CE19" s="8">
        <v>407</v>
      </c>
      <c r="CF19" s="8">
        <v>24</v>
      </c>
      <c r="CG19" s="10"/>
      <c r="CH19" s="74">
        <v>410000</v>
      </c>
      <c r="CI19" s="16">
        <v>16672.622925000003</v>
      </c>
      <c r="CJ19" s="16"/>
      <c r="CK19" s="16">
        <v>3200</v>
      </c>
      <c r="CL19" s="16"/>
      <c r="CM19" s="16">
        <v>1000</v>
      </c>
      <c r="CN19" s="72">
        <v>19348.2</v>
      </c>
      <c r="CO19" s="16">
        <v>13265</v>
      </c>
      <c r="CP19" s="16">
        <v>98200</v>
      </c>
      <c r="CQ19" s="16"/>
      <c r="CR19" s="16">
        <v>561685.82292499999</v>
      </c>
      <c r="CS19" s="16"/>
      <c r="CT19" s="16"/>
      <c r="CU19" s="16"/>
      <c r="CV19" s="16"/>
      <c r="CW19" s="16"/>
      <c r="CX19" s="16"/>
      <c r="CY19" s="16"/>
      <c r="CZ19" s="16">
        <v>0</v>
      </c>
      <c r="DA19" s="17">
        <f t="shared" si="0"/>
        <v>0.17262682069311905</v>
      </c>
      <c r="DB19" s="18">
        <f t="shared" si="1"/>
        <v>3.3028628829733804</v>
      </c>
      <c r="DC19" s="16">
        <f t="shared" si="2"/>
        <v>8.5414510785431865</v>
      </c>
      <c r="DD19" s="19">
        <f t="shared" si="3"/>
        <v>28.211241734053239</v>
      </c>
      <c r="DE19" s="18">
        <f t="shared" si="4"/>
        <v>1.1274560230428967</v>
      </c>
      <c r="DF19" s="20">
        <f t="shared" si="5"/>
        <v>67.604218985434443</v>
      </c>
      <c r="DG19" s="21">
        <f t="shared" si="6"/>
        <v>0.84994026359357866</v>
      </c>
      <c r="DH19" s="22">
        <f t="shared" si="7"/>
        <v>18.530695373872565</v>
      </c>
      <c r="DI19" s="16">
        <f t="shared" si="8"/>
        <v>386089</v>
      </c>
      <c r="DJ19" s="16">
        <f t="shared" si="9"/>
        <v>148764</v>
      </c>
      <c r="DK19" s="16">
        <f t="shared" si="10"/>
        <v>23052</v>
      </c>
      <c r="DL19" s="16">
        <f t="shared" si="11"/>
        <v>7082</v>
      </c>
      <c r="DM19" s="16">
        <f t="shared" si="13"/>
        <v>16922.310648148152</v>
      </c>
      <c r="DN19" s="16">
        <f t="shared" si="14"/>
        <v>3000</v>
      </c>
      <c r="DO19" s="16">
        <f t="shared" si="15"/>
        <v>24000</v>
      </c>
      <c r="DP19" s="16">
        <f t="shared" si="12"/>
        <v>2808</v>
      </c>
      <c r="DQ19" s="16">
        <f t="shared" si="16"/>
        <v>611717.31064814818</v>
      </c>
      <c r="DR19" s="16">
        <f t="shared" si="17"/>
        <v>175576.31064814815</v>
      </c>
    </row>
    <row r="20" spans="1:122" x14ac:dyDescent="0.2">
      <c r="A20" s="3" t="s">
        <v>119</v>
      </c>
      <c r="B20" s="65" t="s">
        <v>138</v>
      </c>
      <c r="C20" s="66">
        <v>46223</v>
      </c>
      <c r="D20" s="66">
        <v>6706</v>
      </c>
      <c r="E20" s="4">
        <v>2600</v>
      </c>
      <c r="F20" s="4">
        <v>3000</v>
      </c>
      <c r="G20" s="4">
        <v>230</v>
      </c>
      <c r="H20" s="4">
        <v>120</v>
      </c>
      <c r="I20" s="4">
        <v>11</v>
      </c>
      <c r="J20" s="4">
        <v>20</v>
      </c>
      <c r="K20" s="3">
        <v>13</v>
      </c>
      <c r="L20" s="5">
        <v>2</v>
      </c>
      <c r="M20" s="4">
        <v>38</v>
      </c>
      <c r="N20" s="6">
        <v>15</v>
      </c>
      <c r="O20" s="4">
        <v>0</v>
      </c>
      <c r="P20" s="4">
        <v>0</v>
      </c>
      <c r="Q20" s="4">
        <v>0</v>
      </c>
      <c r="R20" s="4">
        <v>0</v>
      </c>
      <c r="S20" s="4" t="s">
        <v>116</v>
      </c>
      <c r="T20" s="4">
        <v>58.5</v>
      </c>
      <c r="U20" s="7">
        <v>5597</v>
      </c>
      <c r="V20" s="73">
        <v>4547</v>
      </c>
      <c r="W20" s="63">
        <v>1050</v>
      </c>
      <c r="X20" s="63">
        <v>43479</v>
      </c>
      <c r="Y20" s="63">
        <v>29301</v>
      </c>
      <c r="Z20" s="63">
        <v>14178</v>
      </c>
      <c r="AA20" s="63">
        <v>27586</v>
      </c>
      <c r="AB20" s="63">
        <v>16209</v>
      </c>
      <c r="AC20" s="63">
        <v>11377</v>
      </c>
      <c r="AD20" s="63">
        <v>15893</v>
      </c>
      <c r="AE20" s="63">
        <v>13092</v>
      </c>
      <c r="AF20" s="63">
        <v>2801</v>
      </c>
      <c r="AG20" s="7">
        <v>17066</v>
      </c>
      <c r="AH20" s="7">
        <v>13908</v>
      </c>
      <c r="AI20" s="7">
        <v>3158</v>
      </c>
      <c r="AJ20" s="7">
        <v>23993</v>
      </c>
      <c r="AK20" s="7">
        <v>19328</v>
      </c>
      <c r="AL20" s="7">
        <v>4665</v>
      </c>
      <c r="AM20" s="63">
        <v>8722</v>
      </c>
      <c r="AN20" s="63">
        <v>7905</v>
      </c>
      <c r="AO20" s="63">
        <v>817</v>
      </c>
      <c r="AP20" s="9">
        <v>32715</v>
      </c>
      <c r="AQ20" s="9">
        <v>23159</v>
      </c>
      <c r="AR20" s="9">
        <v>19497</v>
      </c>
      <c r="AS20" s="9">
        <v>3662</v>
      </c>
      <c r="AT20" s="9">
        <v>8219</v>
      </c>
      <c r="AU20" s="9">
        <v>7505</v>
      </c>
      <c r="AV20" s="9">
        <v>714</v>
      </c>
      <c r="AW20" s="9">
        <v>31378</v>
      </c>
      <c r="AX20" s="10">
        <v>124638</v>
      </c>
      <c r="AY20" s="10">
        <v>93260</v>
      </c>
      <c r="AZ20" s="75">
        <v>1552</v>
      </c>
      <c r="BA20" s="75">
        <v>10501</v>
      </c>
      <c r="BB20" s="75">
        <v>587</v>
      </c>
      <c r="BC20" s="11">
        <v>44260</v>
      </c>
      <c r="BD20" s="11">
        <v>11448</v>
      </c>
      <c r="BE20" s="11">
        <v>7133</v>
      </c>
      <c r="BF20" s="11">
        <v>616</v>
      </c>
      <c r="BG20" s="10">
        <v>51393</v>
      </c>
      <c r="BH20" s="12">
        <v>1635</v>
      </c>
      <c r="BI20" s="8">
        <v>1556</v>
      </c>
      <c r="BJ20" s="8">
        <v>79</v>
      </c>
      <c r="BK20" s="11">
        <v>2399</v>
      </c>
      <c r="BL20" s="11">
        <v>1552</v>
      </c>
      <c r="BM20" s="11">
        <v>790</v>
      </c>
      <c r="BN20" s="11">
        <v>762</v>
      </c>
      <c r="BO20" s="11">
        <v>847</v>
      </c>
      <c r="BP20" s="11">
        <v>712</v>
      </c>
      <c r="BQ20" s="11">
        <v>135</v>
      </c>
      <c r="BR20" s="11"/>
      <c r="BS20" s="11"/>
      <c r="BT20" s="10">
        <v>70</v>
      </c>
      <c r="BU20" s="10">
        <v>8</v>
      </c>
      <c r="BV20" s="11">
        <v>1</v>
      </c>
      <c r="BW20" s="1">
        <v>129</v>
      </c>
      <c r="BX20" s="1">
        <v>113</v>
      </c>
      <c r="BY20" s="1">
        <v>16</v>
      </c>
      <c r="BZ20" s="10">
        <v>72</v>
      </c>
      <c r="CA20" s="10">
        <v>22</v>
      </c>
      <c r="CB20" s="63">
        <v>30121</v>
      </c>
      <c r="CC20" s="63">
        <v>15616.217499999999</v>
      </c>
      <c r="CD20" s="13">
        <v>1887</v>
      </c>
      <c r="CE20" s="8">
        <v>1782</v>
      </c>
      <c r="CF20" s="8">
        <v>105</v>
      </c>
      <c r="CG20" s="10"/>
      <c r="CH20" s="74">
        <v>475000</v>
      </c>
      <c r="CI20" s="16">
        <v>32770.138525000002</v>
      </c>
      <c r="CJ20" s="16">
        <v>1500</v>
      </c>
      <c r="CK20" s="16">
        <v>7000</v>
      </c>
      <c r="CL20" s="16"/>
      <c r="CM20" s="16">
        <v>2000</v>
      </c>
      <c r="CN20" s="72">
        <v>39682.76</v>
      </c>
      <c r="CO20" s="16">
        <v>8550</v>
      </c>
      <c r="CP20" s="16">
        <v>255000</v>
      </c>
      <c r="CQ20" s="16"/>
      <c r="CR20" s="16">
        <v>821502.89852499997</v>
      </c>
      <c r="CS20" s="16"/>
      <c r="CT20" s="16"/>
      <c r="CU20" s="16"/>
      <c r="CV20" s="16"/>
      <c r="CW20" s="16"/>
      <c r="CX20" s="16"/>
      <c r="CY20" s="16"/>
      <c r="CZ20" s="16">
        <v>0</v>
      </c>
      <c r="DA20" s="17">
        <f t="shared" si="0"/>
        <v>0.12108690478765982</v>
      </c>
      <c r="DB20" s="18">
        <f t="shared" si="1"/>
        <v>2.0176102805962399</v>
      </c>
      <c r="DC20" s="16">
        <f t="shared" si="2"/>
        <v>8.8087379211344619</v>
      </c>
      <c r="DD20" s="19">
        <f t="shared" si="3"/>
        <v>17.772600188758844</v>
      </c>
      <c r="DE20" s="18">
        <f t="shared" si="4"/>
        <v>1.8146440176677758</v>
      </c>
      <c r="DF20" s="20">
        <f t="shared" si="5"/>
        <v>54.691387404538865</v>
      </c>
      <c r="DG20" s="21">
        <f t="shared" si="6"/>
        <v>0.3378451744802371</v>
      </c>
      <c r="DH20" s="22">
        <f t="shared" si="7"/>
        <v>16.423619796319457</v>
      </c>
      <c r="DI20" s="16">
        <f t="shared" si="8"/>
        <v>478269</v>
      </c>
      <c r="DJ20" s="16">
        <f t="shared" si="9"/>
        <v>254749</v>
      </c>
      <c r="DK20" s="16">
        <f t="shared" si="10"/>
        <v>34132</v>
      </c>
      <c r="DL20" s="16">
        <f t="shared" si="11"/>
        <v>16438</v>
      </c>
      <c r="DM20" s="16">
        <f t="shared" si="13"/>
        <v>15616.217499999999</v>
      </c>
      <c r="DN20" s="16">
        <f t="shared" si="14"/>
        <v>4800</v>
      </c>
      <c r="DO20" s="16">
        <f t="shared" si="15"/>
        <v>42000</v>
      </c>
      <c r="DP20" s="16">
        <f t="shared" si="12"/>
        <v>5283</v>
      </c>
      <c r="DQ20" s="16">
        <f t="shared" si="16"/>
        <v>851287.21750000003</v>
      </c>
      <c r="DR20" s="16">
        <f t="shared" si="17"/>
        <v>292086.21750000003</v>
      </c>
    </row>
    <row r="21" spans="1:122" x14ac:dyDescent="0.2">
      <c r="A21" s="3" t="s">
        <v>113</v>
      </c>
      <c r="B21" s="65" t="s">
        <v>139</v>
      </c>
      <c r="C21" s="66">
        <v>26971</v>
      </c>
      <c r="D21" s="66">
        <v>3677</v>
      </c>
      <c r="E21" s="4">
        <v>652</v>
      </c>
      <c r="F21" s="4">
        <v>1116</v>
      </c>
      <c r="G21" s="4">
        <v>49.6</v>
      </c>
      <c r="H21" s="4">
        <v>95</v>
      </c>
      <c r="I21" s="4">
        <v>2</v>
      </c>
      <c r="J21" s="4">
        <v>7</v>
      </c>
      <c r="K21" s="3">
        <v>2</v>
      </c>
      <c r="L21" s="5">
        <v>1</v>
      </c>
      <c r="M21" s="4">
        <v>10</v>
      </c>
      <c r="N21" s="6">
        <v>3</v>
      </c>
      <c r="O21" s="4">
        <v>0</v>
      </c>
      <c r="P21" s="4">
        <v>0</v>
      </c>
      <c r="Q21" s="4">
        <v>0</v>
      </c>
      <c r="R21" s="4">
        <v>0</v>
      </c>
      <c r="S21" s="4" t="s">
        <v>115</v>
      </c>
      <c r="T21" s="4">
        <v>30.5</v>
      </c>
      <c r="U21" s="7">
        <v>2394</v>
      </c>
      <c r="V21" s="73">
        <v>1717</v>
      </c>
      <c r="W21" s="63">
        <v>677</v>
      </c>
      <c r="X21" s="63">
        <v>20842</v>
      </c>
      <c r="Y21" s="63">
        <v>13565</v>
      </c>
      <c r="Z21" s="63">
        <v>7277</v>
      </c>
      <c r="AA21" s="63">
        <v>15826</v>
      </c>
      <c r="AB21" s="63">
        <v>10219</v>
      </c>
      <c r="AC21" s="63">
        <v>5607</v>
      </c>
      <c r="AD21" s="63">
        <v>5016</v>
      </c>
      <c r="AE21" s="63">
        <v>3346</v>
      </c>
      <c r="AF21" s="63">
        <v>1670</v>
      </c>
      <c r="AG21" s="7">
        <v>1179</v>
      </c>
      <c r="AH21" s="7">
        <v>701</v>
      </c>
      <c r="AI21" s="7">
        <v>478</v>
      </c>
      <c r="AJ21" s="7">
        <v>6881</v>
      </c>
      <c r="AK21" s="7">
        <v>5928</v>
      </c>
      <c r="AL21" s="7">
        <v>953</v>
      </c>
      <c r="AM21" s="63">
        <v>567</v>
      </c>
      <c r="AN21" s="63">
        <v>446</v>
      </c>
      <c r="AO21" s="63">
        <v>121</v>
      </c>
      <c r="AP21" s="9">
        <v>7448</v>
      </c>
      <c r="AQ21" s="9">
        <v>10543</v>
      </c>
      <c r="AR21" s="9">
        <v>8776</v>
      </c>
      <c r="AS21" s="9">
        <v>1767</v>
      </c>
      <c r="AT21" s="9">
        <v>2267</v>
      </c>
      <c r="AU21" s="9">
        <v>1954</v>
      </c>
      <c r="AV21" s="9">
        <v>313</v>
      </c>
      <c r="AW21" s="9">
        <v>12810</v>
      </c>
      <c r="AX21" s="10">
        <v>42279</v>
      </c>
      <c r="AY21" s="10">
        <v>29469</v>
      </c>
      <c r="AZ21" s="75">
        <v>820</v>
      </c>
      <c r="BA21" s="75">
        <v>5671</v>
      </c>
      <c r="BB21" s="75">
        <v>251</v>
      </c>
      <c r="BC21" s="11">
        <v>42646</v>
      </c>
      <c r="BD21" s="11">
        <v>7942</v>
      </c>
      <c r="BE21" s="11">
        <v>1387</v>
      </c>
      <c r="BF21" s="11">
        <v>221</v>
      </c>
      <c r="BG21" s="10">
        <v>44033</v>
      </c>
      <c r="BH21" s="12">
        <v>891</v>
      </c>
      <c r="BI21" s="8">
        <v>707</v>
      </c>
      <c r="BJ21" s="8">
        <v>184</v>
      </c>
      <c r="BK21" s="11">
        <v>1142</v>
      </c>
      <c r="BL21" s="11">
        <v>850</v>
      </c>
      <c r="BM21" s="11">
        <v>570</v>
      </c>
      <c r="BN21" s="11">
        <v>280</v>
      </c>
      <c r="BO21" s="11">
        <v>292</v>
      </c>
      <c r="BP21" s="11">
        <v>223</v>
      </c>
      <c r="BQ21" s="11">
        <v>69</v>
      </c>
      <c r="BR21" s="11"/>
      <c r="BS21" s="11">
        <v>116</v>
      </c>
      <c r="BT21" s="10"/>
      <c r="BU21" s="10"/>
      <c r="BV21" s="11"/>
      <c r="BW21" s="1">
        <v>13</v>
      </c>
      <c r="BX21" s="1">
        <v>9</v>
      </c>
      <c r="BY21" s="1">
        <v>4</v>
      </c>
      <c r="BZ21" s="10">
        <v>27</v>
      </c>
      <c r="CA21" s="10">
        <v>6</v>
      </c>
      <c r="CB21" s="63">
        <v>5908.5</v>
      </c>
      <c r="CC21" s="63">
        <v>1994.7181944444442</v>
      </c>
      <c r="CD21" s="13">
        <v>258</v>
      </c>
      <c r="CE21" s="8">
        <v>249</v>
      </c>
      <c r="CF21" s="8">
        <v>9</v>
      </c>
      <c r="CG21" s="10"/>
      <c r="CH21" s="74">
        <v>101628.44</v>
      </c>
      <c r="CI21" s="16">
        <v>17508.409274999998</v>
      </c>
      <c r="CJ21" s="16"/>
      <c r="CK21" s="16">
        <v>775.2</v>
      </c>
      <c r="CL21" s="16"/>
      <c r="CM21" s="16">
        <v>1000</v>
      </c>
      <c r="CN21" s="72">
        <v>25025.4</v>
      </c>
      <c r="CO21" s="16">
        <v>9531.57</v>
      </c>
      <c r="CP21" s="16">
        <v>55016.480000000003</v>
      </c>
      <c r="CQ21" s="16"/>
      <c r="CR21" s="16">
        <v>210485.49927500001</v>
      </c>
      <c r="CS21" s="16"/>
      <c r="CT21" s="16"/>
      <c r="CU21" s="16"/>
      <c r="CV21" s="16"/>
      <c r="CW21" s="16"/>
      <c r="CX21" s="16"/>
      <c r="CY21" s="16"/>
      <c r="CZ21" s="16">
        <v>0</v>
      </c>
      <c r="DA21" s="17">
        <f t="shared" si="0"/>
        <v>8.8762003633532316E-2</v>
      </c>
      <c r="DB21" s="18">
        <f t="shared" si="1"/>
        <v>1.092617997108005</v>
      </c>
      <c r="DC21" s="16">
        <f t="shared" si="2"/>
        <v>7.1426074612304458</v>
      </c>
      <c r="DD21" s="19">
        <f t="shared" si="3"/>
        <v>7.8041414584183011</v>
      </c>
      <c r="DE21" s="18">
        <f t="shared" si="4"/>
        <v>0.66924806395203595</v>
      </c>
      <c r="DF21" s="20">
        <f t="shared" si="5"/>
        <v>42.823773682844532</v>
      </c>
      <c r="DG21" s="21">
        <f t="shared" si="6"/>
        <v>7.3957887896052954E-2</v>
      </c>
      <c r="DH21" s="22">
        <f t="shared" si="7"/>
        <v>14.549289891395155</v>
      </c>
      <c r="DI21" s="16">
        <f t="shared" si="8"/>
        <v>229262</v>
      </c>
      <c r="DJ21" s="16">
        <f t="shared" si="9"/>
        <v>115973</v>
      </c>
      <c r="DK21" s="16">
        <f t="shared" si="10"/>
        <v>2358</v>
      </c>
      <c r="DL21" s="16">
        <f t="shared" si="11"/>
        <v>4534</v>
      </c>
      <c r="DM21" s="16">
        <f t="shared" si="13"/>
        <v>1994.7181944444442</v>
      </c>
      <c r="DN21" s="16">
        <f t="shared" si="14"/>
        <v>0</v>
      </c>
      <c r="DO21" s="16">
        <f t="shared" si="15"/>
        <v>0</v>
      </c>
      <c r="DP21" s="16">
        <f t="shared" si="12"/>
        <v>2259</v>
      </c>
      <c r="DQ21" s="16">
        <f t="shared" si="16"/>
        <v>356380.71819444443</v>
      </c>
      <c r="DR21" s="16">
        <f t="shared" si="17"/>
        <v>124760.71819444445</v>
      </c>
    </row>
    <row r="22" spans="1:122" x14ac:dyDescent="0.2">
      <c r="A22" s="3" t="s">
        <v>117</v>
      </c>
      <c r="B22" s="65" t="s">
        <v>140</v>
      </c>
      <c r="C22" s="66">
        <v>10575</v>
      </c>
      <c r="D22" s="66">
        <v>1317</v>
      </c>
      <c r="E22" s="4">
        <v>346</v>
      </c>
      <c r="F22" s="4">
        <v>400</v>
      </c>
      <c r="G22" s="4">
        <v>0</v>
      </c>
      <c r="H22" s="4">
        <v>82</v>
      </c>
      <c r="I22" s="4">
        <v>5</v>
      </c>
      <c r="J22" s="4">
        <v>8</v>
      </c>
      <c r="K22" s="3">
        <v>2</v>
      </c>
      <c r="L22" s="5">
        <v>6</v>
      </c>
      <c r="M22" s="4">
        <v>113</v>
      </c>
      <c r="N22" s="6">
        <v>8</v>
      </c>
      <c r="O22" s="4">
        <v>1</v>
      </c>
      <c r="P22" s="4">
        <v>0</v>
      </c>
      <c r="Q22" s="4">
        <v>0</v>
      </c>
      <c r="R22" s="4">
        <v>1</v>
      </c>
      <c r="S22" s="4" t="s">
        <v>115</v>
      </c>
      <c r="T22" s="4">
        <v>50</v>
      </c>
      <c r="U22" s="7">
        <v>1176</v>
      </c>
      <c r="V22" s="73">
        <v>953</v>
      </c>
      <c r="W22" s="63">
        <v>223</v>
      </c>
      <c r="X22" s="63">
        <v>7372</v>
      </c>
      <c r="Y22" s="63">
        <v>4893</v>
      </c>
      <c r="Z22" s="63">
        <v>2479</v>
      </c>
      <c r="AA22" s="63">
        <v>5533</v>
      </c>
      <c r="AB22" s="63">
        <v>3549</v>
      </c>
      <c r="AC22" s="63">
        <v>1984</v>
      </c>
      <c r="AD22" s="63">
        <v>1839</v>
      </c>
      <c r="AE22" s="63">
        <v>1344</v>
      </c>
      <c r="AF22" s="63">
        <v>495</v>
      </c>
      <c r="AG22" s="7">
        <v>4933</v>
      </c>
      <c r="AH22" s="7">
        <v>3646</v>
      </c>
      <c r="AI22" s="7">
        <v>1287</v>
      </c>
      <c r="AJ22" s="7">
        <v>8241</v>
      </c>
      <c r="AK22" s="7">
        <v>6767</v>
      </c>
      <c r="AL22" s="7">
        <v>1474</v>
      </c>
      <c r="AM22" s="63">
        <v>4023</v>
      </c>
      <c r="AN22" s="63">
        <v>3588</v>
      </c>
      <c r="AO22" s="63">
        <v>435</v>
      </c>
      <c r="AP22" s="9">
        <v>12264</v>
      </c>
      <c r="AQ22" s="9">
        <v>7271</v>
      </c>
      <c r="AR22" s="9">
        <v>5496</v>
      </c>
      <c r="AS22" s="9">
        <v>1775</v>
      </c>
      <c r="AT22" s="9">
        <v>3354</v>
      </c>
      <c r="AU22" s="9">
        <v>2984</v>
      </c>
      <c r="AV22" s="9">
        <v>370</v>
      </c>
      <c r="AW22" s="9">
        <v>10625</v>
      </c>
      <c r="AX22" s="10">
        <v>35194</v>
      </c>
      <c r="AY22" s="10">
        <v>24569</v>
      </c>
      <c r="AZ22" s="27">
        <v>293</v>
      </c>
      <c r="BA22" s="69">
        <v>3483</v>
      </c>
      <c r="BB22" s="70">
        <v>129</v>
      </c>
      <c r="BC22" s="11">
        <v>14236</v>
      </c>
      <c r="BD22" s="11">
        <v>3543</v>
      </c>
      <c r="BE22" s="11">
        <v>3597</v>
      </c>
      <c r="BF22" s="11">
        <v>459</v>
      </c>
      <c r="BG22" s="10">
        <v>17833</v>
      </c>
      <c r="BH22" s="12">
        <v>2172</v>
      </c>
      <c r="BI22" s="8">
        <v>2132</v>
      </c>
      <c r="BJ22" s="8">
        <v>40</v>
      </c>
      <c r="BK22" s="11">
        <v>972</v>
      </c>
      <c r="BL22" s="11">
        <v>590</v>
      </c>
      <c r="BM22" s="11">
        <v>263</v>
      </c>
      <c r="BN22" s="11">
        <v>327</v>
      </c>
      <c r="BO22" s="11">
        <v>382</v>
      </c>
      <c r="BP22" s="11">
        <v>306</v>
      </c>
      <c r="BQ22" s="11">
        <v>76</v>
      </c>
      <c r="BR22" s="11">
        <v>0</v>
      </c>
      <c r="BS22" s="11">
        <v>0</v>
      </c>
      <c r="BT22" s="10">
        <v>1</v>
      </c>
      <c r="BU22" s="10">
        <v>0</v>
      </c>
      <c r="BV22" s="11">
        <v>0</v>
      </c>
      <c r="BW22" s="1">
        <v>199</v>
      </c>
      <c r="BX22" s="1">
        <v>164</v>
      </c>
      <c r="BY22" s="1">
        <v>35</v>
      </c>
      <c r="BZ22" s="10">
        <v>0</v>
      </c>
      <c r="CA22" s="10">
        <v>1</v>
      </c>
      <c r="CB22" s="63">
        <v>14113.666666666666</v>
      </c>
      <c r="CC22" s="63">
        <v>1307.7903703703705</v>
      </c>
      <c r="CD22" s="13">
        <v>626</v>
      </c>
      <c r="CE22" s="8">
        <v>553</v>
      </c>
      <c r="CF22" s="8">
        <v>73</v>
      </c>
      <c r="CG22" s="10"/>
      <c r="CH22" s="74">
        <v>105000</v>
      </c>
      <c r="CI22" s="16">
        <v>19537.602500000001</v>
      </c>
      <c r="CJ22" s="16">
        <v>0</v>
      </c>
      <c r="CK22" s="16">
        <v>100</v>
      </c>
      <c r="CL22" s="16">
        <v>0</v>
      </c>
      <c r="CM22" s="16">
        <v>500</v>
      </c>
      <c r="CN22" s="72">
        <v>14379.76</v>
      </c>
      <c r="CO22" s="16">
        <v>9215</v>
      </c>
      <c r="CP22" s="16">
        <v>17634</v>
      </c>
      <c r="CQ22" s="16">
        <v>0</v>
      </c>
      <c r="CR22" s="16">
        <v>166366.36250000002</v>
      </c>
      <c r="CS22" s="16"/>
      <c r="CT22" s="16"/>
      <c r="CU22" s="16"/>
      <c r="CV22" s="16"/>
      <c r="CW22" s="16"/>
      <c r="CX22" s="16"/>
      <c r="CY22" s="16"/>
      <c r="CZ22" s="16">
        <v>0</v>
      </c>
      <c r="DA22" s="17">
        <f t="shared" si="0"/>
        <v>0.11120567375886525</v>
      </c>
      <c r="DB22" s="18">
        <f t="shared" si="1"/>
        <v>2.323309692671395</v>
      </c>
      <c r="DC22" s="16">
        <f t="shared" si="2"/>
        <v>6.7713933208514803</v>
      </c>
      <c r="DD22" s="19">
        <f t="shared" si="3"/>
        <v>15.732043735224588</v>
      </c>
      <c r="DE22" s="18">
        <f t="shared" si="4"/>
        <v>1.3777266864801212</v>
      </c>
      <c r="DF22" s="20">
        <f t="shared" si="5"/>
        <v>110.73286052009456</v>
      </c>
      <c r="DG22" s="21">
        <f t="shared" si="6"/>
        <v>0.12366812012958586</v>
      </c>
      <c r="DH22" s="22">
        <f t="shared" si="7"/>
        <v>19.498299319727892</v>
      </c>
      <c r="DI22" s="16">
        <f t="shared" si="8"/>
        <v>81092</v>
      </c>
      <c r="DJ22" s="16">
        <f t="shared" si="9"/>
        <v>79981</v>
      </c>
      <c r="DK22" s="16">
        <f t="shared" si="10"/>
        <v>9866</v>
      </c>
      <c r="DL22" s="16">
        <f t="shared" si="11"/>
        <v>6708</v>
      </c>
      <c r="DM22" s="16">
        <f t="shared" si="13"/>
        <v>1307.7903703703705</v>
      </c>
      <c r="DN22" s="16">
        <f t="shared" si="14"/>
        <v>0</v>
      </c>
      <c r="DO22" s="16">
        <f t="shared" si="15"/>
        <v>600</v>
      </c>
      <c r="DP22" s="16">
        <f t="shared" si="12"/>
        <v>1161</v>
      </c>
      <c r="DQ22" s="16">
        <f t="shared" si="16"/>
        <v>180715.79037037038</v>
      </c>
      <c r="DR22" s="16">
        <f t="shared" si="17"/>
        <v>89157.790370370378</v>
      </c>
    </row>
    <row r="23" spans="1:122" x14ac:dyDescent="0.2">
      <c r="A23" s="3" t="s">
        <v>117</v>
      </c>
      <c r="B23" s="65" t="s">
        <v>141</v>
      </c>
      <c r="C23" s="66">
        <v>6974</v>
      </c>
      <c r="D23" s="66">
        <v>860</v>
      </c>
      <c r="E23" s="4">
        <v>150</v>
      </c>
      <c r="F23" s="4">
        <v>150</v>
      </c>
      <c r="G23" s="4">
        <v>15</v>
      </c>
      <c r="H23" s="4">
        <v>24</v>
      </c>
      <c r="I23" s="4">
        <v>1</v>
      </c>
      <c r="J23" s="4">
        <v>2</v>
      </c>
      <c r="K23" s="3">
        <v>0</v>
      </c>
      <c r="L23" s="5">
        <v>1</v>
      </c>
      <c r="M23" s="4">
        <v>10</v>
      </c>
      <c r="N23" s="6">
        <v>1</v>
      </c>
      <c r="O23" s="4"/>
      <c r="P23" s="4"/>
      <c r="Q23" s="4">
        <v>0</v>
      </c>
      <c r="R23" s="4">
        <v>0</v>
      </c>
      <c r="S23" s="4" t="s">
        <v>125</v>
      </c>
      <c r="T23" s="4">
        <v>10</v>
      </c>
      <c r="U23" s="7">
        <v>279</v>
      </c>
      <c r="V23" s="73">
        <v>228</v>
      </c>
      <c r="W23" s="63">
        <v>51</v>
      </c>
      <c r="X23" s="63">
        <v>1535</v>
      </c>
      <c r="Y23" s="63">
        <v>1232</v>
      </c>
      <c r="Z23" s="63">
        <v>303</v>
      </c>
      <c r="AA23" s="63">
        <v>1323</v>
      </c>
      <c r="AB23" s="63">
        <v>1059</v>
      </c>
      <c r="AC23" s="63">
        <v>264</v>
      </c>
      <c r="AD23" s="63">
        <v>212</v>
      </c>
      <c r="AE23" s="63">
        <v>173</v>
      </c>
      <c r="AF23" s="63">
        <v>39</v>
      </c>
      <c r="AG23" s="7">
        <v>292</v>
      </c>
      <c r="AH23" s="7">
        <v>226</v>
      </c>
      <c r="AI23" s="7">
        <v>66</v>
      </c>
      <c r="AJ23" s="7">
        <v>141</v>
      </c>
      <c r="AK23" s="7">
        <v>129</v>
      </c>
      <c r="AL23" s="7">
        <v>12</v>
      </c>
      <c r="AM23" s="63">
        <v>24</v>
      </c>
      <c r="AN23" s="63">
        <v>22</v>
      </c>
      <c r="AO23" s="63">
        <v>2</v>
      </c>
      <c r="AP23" s="9">
        <v>165</v>
      </c>
      <c r="AQ23" s="9">
        <v>690</v>
      </c>
      <c r="AR23" s="9">
        <v>538</v>
      </c>
      <c r="AS23" s="9">
        <v>152</v>
      </c>
      <c r="AT23" s="9">
        <v>128</v>
      </c>
      <c r="AU23" s="9">
        <v>85</v>
      </c>
      <c r="AV23" s="9">
        <v>43</v>
      </c>
      <c r="AW23" s="9">
        <v>818</v>
      </c>
      <c r="AX23" s="10">
        <v>2810</v>
      </c>
      <c r="AY23" s="10">
        <v>1992</v>
      </c>
      <c r="AZ23" s="75">
        <v>68</v>
      </c>
      <c r="BA23" s="75">
        <v>655</v>
      </c>
      <c r="BB23" s="75">
        <v>27</v>
      </c>
      <c r="BC23" s="11">
        <v>16150</v>
      </c>
      <c r="BD23" s="11">
        <v>3894</v>
      </c>
      <c r="BE23" s="11">
        <v>1464</v>
      </c>
      <c r="BF23" s="11">
        <v>162</v>
      </c>
      <c r="BG23" s="10">
        <v>17614</v>
      </c>
      <c r="BH23" s="12">
        <v>464</v>
      </c>
      <c r="BI23" s="8">
        <v>464</v>
      </c>
      <c r="BJ23" s="8"/>
      <c r="BK23" s="11">
        <v>536</v>
      </c>
      <c r="BL23" s="11">
        <v>413</v>
      </c>
      <c r="BM23" s="11">
        <v>277</v>
      </c>
      <c r="BN23" s="11">
        <v>136</v>
      </c>
      <c r="BO23" s="11">
        <v>123</v>
      </c>
      <c r="BP23" s="11">
        <v>99</v>
      </c>
      <c r="BQ23" s="11">
        <v>24</v>
      </c>
      <c r="BR23" s="11"/>
      <c r="BS23" s="11"/>
      <c r="BT23" s="10"/>
      <c r="BU23" s="10"/>
      <c r="BV23" s="11"/>
      <c r="BW23" s="1">
        <v>56</v>
      </c>
      <c r="BX23" s="1">
        <v>48</v>
      </c>
      <c r="BY23" s="1">
        <v>8</v>
      </c>
      <c r="BZ23" s="10"/>
      <c r="CA23" s="10"/>
      <c r="CB23" s="63">
        <v>84</v>
      </c>
      <c r="CC23" s="63">
        <v>47</v>
      </c>
      <c r="CD23" s="13">
        <v>9</v>
      </c>
      <c r="CE23" s="8">
        <v>9</v>
      </c>
      <c r="CF23" s="8">
        <v>0</v>
      </c>
      <c r="CG23" s="10"/>
      <c r="CH23" s="74">
        <v>10220.19</v>
      </c>
      <c r="CI23" s="16">
        <v>6820.0964999999997</v>
      </c>
      <c r="CJ23" s="16"/>
      <c r="CK23" s="16"/>
      <c r="CL23" s="16"/>
      <c r="CM23" s="16">
        <v>500</v>
      </c>
      <c r="CN23" s="72">
        <v>10363.48</v>
      </c>
      <c r="CO23" s="16">
        <v>1816.95</v>
      </c>
      <c r="CP23" s="16">
        <v>4614.8</v>
      </c>
      <c r="CQ23" s="16">
        <v>1021.05</v>
      </c>
      <c r="CR23" s="16">
        <v>35356.566500000008</v>
      </c>
      <c r="CS23" s="16"/>
      <c r="CT23" s="16"/>
      <c r="CU23" s="16"/>
      <c r="CV23" s="16"/>
      <c r="CW23" s="16"/>
      <c r="CX23" s="16"/>
      <c r="CY23" s="16"/>
      <c r="CZ23" s="16">
        <v>0</v>
      </c>
      <c r="DA23" s="17">
        <f t="shared" si="0"/>
        <v>4.0005735589331806E-2</v>
      </c>
      <c r="DB23" s="18">
        <f t="shared" si="1"/>
        <v>0.28563234872383136</v>
      </c>
      <c r="DC23" s="16">
        <f t="shared" si="2"/>
        <v>17.749280371485948</v>
      </c>
      <c r="DD23" s="19">
        <f t="shared" si="3"/>
        <v>5.0697686406653295</v>
      </c>
      <c r="DE23" s="18">
        <f t="shared" si="4"/>
        <v>0.1130918587487226</v>
      </c>
      <c r="DF23" s="20">
        <f t="shared" si="5"/>
        <v>84.88672211069688</v>
      </c>
      <c r="DG23" s="21">
        <f t="shared" si="6"/>
        <v>6.7393174648695152E-3</v>
      </c>
      <c r="DH23" s="22">
        <f t="shared" si="7"/>
        <v>9.4802867383512552</v>
      </c>
      <c r="DI23" s="16">
        <f t="shared" si="8"/>
        <v>16885</v>
      </c>
      <c r="DJ23" s="16">
        <f t="shared" si="9"/>
        <v>7590</v>
      </c>
      <c r="DK23" s="16">
        <f t="shared" si="10"/>
        <v>584</v>
      </c>
      <c r="DL23" s="16">
        <f t="shared" si="11"/>
        <v>256</v>
      </c>
      <c r="DM23" s="16">
        <f t="shared" si="13"/>
        <v>47</v>
      </c>
      <c r="DN23" s="16">
        <f t="shared" si="14"/>
        <v>0</v>
      </c>
      <c r="DO23" s="16">
        <f t="shared" si="15"/>
        <v>0</v>
      </c>
      <c r="DP23" s="16">
        <f t="shared" si="12"/>
        <v>243</v>
      </c>
      <c r="DQ23" s="16">
        <f t="shared" si="16"/>
        <v>25605</v>
      </c>
      <c r="DR23" s="16">
        <f t="shared" si="17"/>
        <v>8136</v>
      </c>
    </row>
    <row r="24" spans="1:122" ht="28.5" x14ac:dyDescent="0.2">
      <c r="A24" s="3" t="s">
        <v>117</v>
      </c>
      <c r="B24" s="65" t="s">
        <v>142</v>
      </c>
      <c r="C24" s="66">
        <v>6561</v>
      </c>
      <c r="D24" s="66">
        <v>976</v>
      </c>
      <c r="E24" s="4">
        <v>191</v>
      </c>
      <c r="F24" s="4">
        <v>263</v>
      </c>
      <c r="G24" s="4">
        <v>30</v>
      </c>
      <c r="H24" s="4">
        <v>44</v>
      </c>
      <c r="I24" s="4">
        <v>1</v>
      </c>
      <c r="J24" s="4">
        <v>3</v>
      </c>
      <c r="K24" s="3">
        <v>0</v>
      </c>
      <c r="L24" s="5">
        <v>1</v>
      </c>
      <c r="M24" s="4">
        <v>20</v>
      </c>
      <c r="N24" s="6">
        <v>1</v>
      </c>
      <c r="O24" s="4">
        <v>0</v>
      </c>
      <c r="P24" s="4">
        <v>0</v>
      </c>
      <c r="Q24" s="4">
        <v>0</v>
      </c>
      <c r="R24" s="4">
        <v>1</v>
      </c>
      <c r="S24" s="4" t="s">
        <v>116</v>
      </c>
      <c r="T24" s="4">
        <v>20</v>
      </c>
      <c r="U24" s="7">
        <v>600</v>
      </c>
      <c r="V24" s="73">
        <v>449</v>
      </c>
      <c r="W24" s="63">
        <v>151</v>
      </c>
      <c r="X24" s="63">
        <v>4418</v>
      </c>
      <c r="Y24" s="63">
        <v>2929</v>
      </c>
      <c r="Z24" s="63">
        <v>1489</v>
      </c>
      <c r="AA24" s="63">
        <v>3716</v>
      </c>
      <c r="AB24" s="63">
        <v>2483</v>
      </c>
      <c r="AC24" s="63">
        <v>1233</v>
      </c>
      <c r="AD24" s="63">
        <v>702</v>
      </c>
      <c r="AE24" s="63">
        <v>446</v>
      </c>
      <c r="AF24" s="63">
        <v>256</v>
      </c>
      <c r="AG24" s="7">
        <v>472</v>
      </c>
      <c r="AH24" s="7">
        <v>313</v>
      </c>
      <c r="AI24" s="7">
        <v>159</v>
      </c>
      <c r="AJ24" s="7">
        <v>2227</v>
      </c>
      <c r="AK24" s="7">
        <v>1961</v>
      </c>
      <c r="AL24" s="7">
        <v>266</v>
      </c>
      <c r="AM24" s="63">
        <v>469</v>
      </c>
      <c r="AN24" s="63">
        <v>400</v>
      </c>
      <c r="AO24" s="63">
        <v>69</v>
      </c>
      <c r="AP24" s="9">
        <v>2696</v>
      </c>
      <c r="AQ24" s="9">
        <v>3065</v>
      </c>
      <c r="AR24" s="9">
        <v>2526</v>
      </c>
      <c r="AS24" s="9">
        <v>539</v>
      </c>
      <c r="AT24" s="9">
        <v>662</v>
      </c>
      <c r="AU24" s="9">
        <v>550</v>
      </c>
      <c r="AV24" s="9">
        <v>112</v>
      </c>
      <c r="AW24" s="9">
        <v>3727</v>
      </c>
      <c r="AX24" s="10">
        <v>11313</v>
      </c>
      <c r="AY24" s="10">
        <v>7586</v>
      </c>
      <c r="AZ24" s="75">
        <v>194</v>
      </c>
      <c r="BA24" s="75">
        <v>403</v>
      </c>
      <c r="BB24" s="75">
        <v>54</v>
      </c>
      <c r="BC24" s="11">
        <v>11136</v>
      </c>
      <c r="BD24" s="11">
        <v>2491</v>
      </c>
      <c r="BE24" s="11">
        <v>625</v>
      </c>
      <c r="BF24" s="11">
        <v>109</v>
      </c>
      <c r="BG24" s="10">
        <v>11761</v>
      </c>
      <c r="BH24" s="12">
        <v>6</v>
      </c>
      <c r="BI24" s="8">
        <v>6</v>
      </c>
      <c r="BJ24" s="8"/>
      <c r="BK24" s="11">
        <v>168</v>
      </c>
      <c r="BL24" s="11">
        <v>142</v>
      </c>
      <c r="BM24" s="11">
        <v>89</v>
      </c>
      <c r="BN24" s="11">
        <v>53</v>
      </c>
      <c r="BO24" s="11">
        <v>26</v>
      </c>
      <c r="BP24" s="11">
        <v>20</v>
      </c>
      <c r="BQ24" s="11">
        <v>6</v>
      </c>
      <c r="BR24" s="11"/>
      <c r="BS24" s="11">
        <v>8</v>
      </c>
      <c r="BT24" s="10">
        <v>3</v>
      </c>
      <c r="BU24" s="10">
        <v>1</v>
      </c>
      <c r="BV24" s="11">
        <v>1</v>
      </c>
      <c r="BW24" s="1">
        <v>16</v>
      </c>
      <c r="BX24" s="1">
        <v>14</v>
      </c>
      <c r="BY24" s="1">
        <v>2</v>
      </c>
      <c r="BZ24" s="10"/>
      <c r="CA24" s="10"/>
      <c r="CB24" s="63">
        <v>1960</v>
      </c>
      <c r="CC24" s="63">
        <v>669</v>
      </c>
      <c r="CD24" s="13">
        <v>40</v>
      </c>
      <c r="CE24" s="8">
        <v>37</v>
      </c>
      <c r="CF24" s="8">
        <v>3</v>
      </c>
      <c r="CG24" s="10"/>
      <c r="CH24" s="74">
        <v>25330</v>
      </c>
      <c r="CI24" s="16">
        <v>5132.5470000000005</v>
      </c>
      <c r="CJ24" s="16"/>
      <c r="CK24" s="16">
        <v>990</v>
      </c>
      <c r="CL24" s="16"/>
      <c r="CM24" s="16">
        <v>1679.5</v>
      </c>
      <c r="CN24" s="72">
        <v>9418.0400000000009</v>
      </c>
      <c r="CO24" s="16">
        <v>6015</v>
      </c>
      <c r="CP24" s="16">
        <v>13220.68</v>
      </c>
      <c r="CQ24" s="16"/>
      <c r="CR24" s="16">
        <v>61785.767</v>
      </c>
      <c r="CS24" s="16"/>
      <c r="CT24" s="16"/>
      <c r="CU24" s="16"/>
      <c r="CV24" s="16"/>
      <c r="CW24" s="16"/>
      <c r="CX24" s="16"/>
      <c r="CY24" s="16"/>
      <c r="CZ24" s="16">
        <v>0</v>
      </c>
      <c r="DA24" s="17">
        <f t="shared" si="0"/>
        <v>9.1449474165523542E-2</v>
      </c>
      <c r="DB24" s="18">
        <f t="shared" si="1"/>
        <v>1.1562261850327693</v>
      </c>
      <c r="DC24" s="16">
        <f t="shared" si="2"/>
        <v>8.1447095966253631</v>
      </c>
      <c r="DD24" s="19">
        <f t="shared" si="3"/>
        <v>9.4171265051059283</v>
      </c>
      <c r="DE24" s="18">
        <f t="shared" si="4"/>
        <v>0.64501317915143275</v>
      </c>
      <c r="DF24" s="20">
        <f t="shared" si="5"/>
        <v>28.044505410760554</v>
      </c>
      <c r="DG24" s="21">
        <f t="shared" si="6"/>
        <v>0.10196616369455876</v>
      </c>
      <c r="DH24" s="22">
        <f t="shared" si="7"/>
        <v>14.361666666666666</v>
      </c>
      <c r="DI24" s="16">
        <f t="shared" si="8"/>
        <v>48598</v>
      </c>
      <c r="DJ24" s="16">
        <f t="shared" si="9"/>
        <v>33715</v>
      </c>
      <c r="DK24" s="16">
        <f t="shared" si="10"/>
        <v>944</v>
      </c>
      <c r="DL24" s="16">
        <f t="shared" si="11"/>
        <v>1324</v>
      </c>
      <c r="DM24" s="16">
        <f t="shared" si="13"/>
        <v>669</v>
      </c>
      <c r="DN24" s="16">
        <f t="shared" si="14"/>
        <v>600</v>
      </c>
      <c r="DO24" s="16">
        <f t="shared" si="15"/>
        <v>1800</v>
      </c>
      <c r="DP24" s="16">
        <f t="shared" si="12"/>
        <v>486</v>
      </c>
      <c r="DQ24" s="16">
        <f t="shared" si="16"/>
        <v>88136</v>
      </c>
      <c r="DR24" s="16">
        <f t="shared" si="17"/>
        <v>36194</v>
      </c>
    </row>
    <row r="25" spans="1:122" x14ac:dyDescent="0.2">
      <c r="A25" s="3" t="s">
        <v>117</v>
      </c>
      <c r="B25" s="65" t="s">
        <v>143</v>
      </c>
      <c r="C25" s="66">
        <v>13764</v>
      </c>
      <c r="D25" s="66">
        <v>2093</v>
      </c>
      <c r="E25" s="4">
        <v>600</v>
      </c>
      <c r="F25" s="4">
        <v>1000</v>
      </c>
      <c r="G25" s="4">
        <v>110</v>
      </c>
      <c r="H25" s="4">
        <v>80</v>
      </c>
      <c r="I25" s="4">
        <v>3</v>
      </c>
      <c r="J25" s="4">
        <v>4</v>
      </c>
      <c r="K25" s="3">
        <v>2</v>
      </c>
      <c r="L25" s="5">
        <v>1</v>
      </c>
      <c r="M25" s="4">
        <v>18</v>
      </c>
      <c r="N25" s="6">
        <v>3</v>
      </c>
      <c r="O25" s="4">
        <v>0</v>
      </c>
      <c r="P25" s="4">
        <v>0</v>
      </c>
      <c r="Q25" s="4">
        <v>0</v>
      </c>
      <c r="R25" s="4">
        <v>0</v>
      </c>
      <c r="S25" s="4" t="s">
        <v>123</v>
      </c>
      <c r="T25" s="4">
        <v>40.5</v>
      </c>
      <c r="U25" s="7">
        <v>1701</v>
      </c>
      <c r="V25" s="73">
        <v>1061</v>
      </c>
      <c r="W25" s="63">
        <v>640</v>
      </c>
      <c r="X25" s="63">
        <v>17179</v>
      </c>
      <c r="Y25" s="63">
        <v>9102</v>
      </c>
      <c r="Z25" s="63">
        <v>8077</v>
      </c>
      <c r="AA25" s="63">
        <v>13654</v>
      </c>
      <c r="AB25" s="63">
        <v>6874</v>
      </c>
      <c r="AC25" s="63">
        <v>6780</v>
      </c>
      <c r="AD25" s="63">
        <v>3525</v>
      </c>
      <c r="AE25" s="63">
        <v>2228</v>
      </c>
      <c r="AF25" s="63">
        <v>1297</v>
      </c>
      <c r="AG25" s="7">
        <v>3230</v>
      </c>
      <c r="AH25" s="7">
        <v>1846</v>
      </c>
      <c r="AI25" s="7">
        <v>1384</v>
      </c>
      <c r="AJ25" s="7">
        <v>11057</v>
      </c>
      <c r="AK25" s="7">
        <v>7753</v>
      </c>
      <c r="AL25" s="7">
        <v>3304</v>
      </c>
      <c r="AM25" s="63">
        <v>2691</v>
      </c>
      <c r="AN25" s="63">
        <v>2345</v>
      </c>
      <c r="AO25" s="63">
        <v>346</v>
      </c>
      <c r="AP25" s="9">
        <v>13748</v>
      </c>
      <c r="AQ25" s="9">
        <v>6660</v>
      </c>
      <c r="AR25" s="9">
        <v>5027</v>
      </c>
      <c r="AS25" s="9">
        <v>1633</v>
      </c>
      <c r="AT25" s="9">
        <v>1588</v>
      </c>
      <c r="AU25" s="9">
        <v>1427</v>
      </c>
      <c r="AV25" s="9">
        <v>161</v>
      </c>
      <c r="AW25" s="9">
        <v>8248</v>
      </c>
      <c r="AX25" s="10">
        <v>42405</v>
      </c>
      <c r="AY25" s="10">
        <v>34157</v>
      </c>
      <c r="AZ25" s="75">
        <v>256</v>
      </c>
      <c r="BA25" s="75">
        <v>3406</v>
      </c>
      <c r="BB25" s="75">
        <v>124</v>
      </c>
      <c r="BC25" s="11">
        <v>18881</v>
      </c>
      <c r="BD25" s="11">
        <v>7248</v>
      </c>
      <c r="BE25" s="11">
        <v>1819</v>
      </c>
      <c r="BF25" s="11">
        <v>400</v>
      </c>
      <c r="BG25" s="10">
        <v>20700</v>
      </c>
      <c r="BH25" s="12">
        <v>1208</v>
      </c>
      <c r="BI25" s="8">
        <v>1123</v>
      </c>
      <c r="BJ25" s="8">
        <v>85</v>
      </c>
      <c r="BK25" s="11">
        <v>859</v>
      </c>
      <c r="BL25" s="11">
        <v>598</v>
      </c>
      <c r="BM25" s="11">
        <v>435</v>
      </c>
      <c r="BN25" s="11">
        <v>163</v>
      </c>
      <c r="BO25" s="11">
        <v>261</v>
      </c>
      <c r="BP25" s="11">
        <v>227</v>
      </c>
      <c r="BQ25" s="11">
        <v>34</v>
      </c>
      <c r="BR25" s="11"/>
      <c r="BS25" s="11">
        <v>149</v>
      </c>
      <c r="BT25" s="10"/>
      <c r="BU25" s="10"/>
      <c r="BV25" s="11"/>
      <c r="BW25" s="1">
        <v>68</v>
      </c>
      <c r="BX25" s="1">
        <v>61</v>
      </c>
      <c r="BY25" s="1">
        <v>7</v>
      </c>
      <c r="BZ25" s="10">
        <v>47</v>
      </c>
      <c r="CA25" s="10">
        <v>4</v>
      </c>
      <c r="CB25" s="63">
        <v>3241.3333333333335</v>
      </c>
      <c r="CC25" s="63">
        <v>2328.8970370370371</v>
      </c>
      <c r="CD25" s="13">
        <v>141</v>
      </c>
      <c r="CE25" s="8">
        <v>110</v>
      </c>
      <c r="CF25" s="8">
        <v>31</v>
      </c>
      <c r="CG25" s="10"/>
      <c r="CH25" s="74">
        <v>106000</v>
      </c>
      <c r="CI25" s="16">
        <v>11265.30825</v>
      </c>
      <c r="CJ25" s="16"/>
      <c r="CK25" s="16">
        <v>2200</v>
      </c>
      <c r="CL25" s="16"/>
      <c r="CM25" s="16">
        <v>5500</v>
      </c>
      <c r="CN25" s="72">
        <v>14819.36</v>
      </c>
      <c r="CO25" s="16">
        <v>4870</v>
      </c>
      <c r="CP25" s="16">
        <v>10000</v>
      </c>
      <c r="CQ25" s="16"/>
      <c r="CR25" s="16">
        <v>154654.66824999999</v>
      </c>
      <c r="CS25" s="16"/>
      <c r="CT25" s="16"/>
      <c r="CU25" s="16"/>
      <c r="CV25" s="16"/>
      <c r="CW25" s="16">
        <v>5000</v>
      </c>
      <c r="CX25" s="16"/>
      <c r="CY25" s="16"/>
      <c r="CZ25" s="16">
        <v>5000</v>
      </c>
      <c r="DA25" s="17">
        <f t="shared" si="0"/>
        <v>0.12358326068003488</v>
      </c>
      <c r="DB25" s="18">
        <f t="shared" si="1"/>
        <v>2.4816187154896832</v>
      </c>
      <c r="DC25" s="16">
        <f t="shared" si="2"/>
        <v>4.5277591196533651</v>
      </c>
      <c r="DD25" s="19">
        <f t="shared" si="3"/>
        <v>11.236171770560883</v>
      </c>
      <c r="DE25" s="18">
        <f t="shared" si="4"/>
        <v>1.6500966183574879</v>
      </c>
      <c r="DF25" s="20">
        <f t="shared" si="5"/>
        <v>67.349607672188313</v>
      </c>
      <c r="DG25" s="21">
        <f t="shared" si="6"/>
        <v>0.16920205151387949</v>
      </c>
      <c r="DH25" s="22">
        <f t="shared" si="7"/>
        <v>16.847148736037624</v>
      </c>
      <c r="DI25" s="16">
        <f t="shared" si="8"/>
        <v>188969</v>
      </c>
      <c r="DJ25" s="16">
        <f t="shared" si="9"/>
        <v>73260</v>
      </c>
      <c r="DK25" s="16">
        <f t="shared" si="10"/>
        <v>6460</v>
      </c>
      <c r="DL25" s="16">
        <f t="shared" si="11"/>
        <v>3176</v>
      </c>
      <c r="DM25" s="16">
        <f t="shared" si="13"/>
        <v>2328.8970370370371</v>
      </c>
      <c r="DN25" s="16">
        <f t="shared" si="14"/>
        <v>0</v>
      </c>
      <c r="DO25" s="16">
        <f t="shared" si="15"/>
        <v>0</v>
      </c>
      <c r="DP25" s="16">
        <f t="shared" si="12"/>
        <v>1116</v>
      </c>
      <c r="DQ25" s="16">
        <f t="shared" si="16"/>
        <v>275309.89703703707</v>
      </c>
      <c r="DR25" s="16">
        <f t="shared" si="17"/>
        <v>79880.897037037037</v>
      </c>
    </row>
    <row r="26" spans="1:122" x14ac:dyDescent="0.2">
      <c r="A26" s="3" t="s">
        <v>119</v>
      </c>
      <c r="B26" s="65" t="s">
        <v>144</v>
      </c>
      <c r="C26" s="66">
        <v>50152</v>
      </c>
      <c r="D26" s="66">
        <v>6933</v>
      </c>
      <c r="E26" s="4">
        <v>1455</v>
      </c>
      <c r="F26" s="4">
        <v>2187</v>
      </c>
      <c r="G26" s="4">
        <v>300</v>
      </c>
      <c r="H26" s="4">
        <v>170</v>
      </c>
      <c r="I26" s="4">
        <v>20</v>
      </c>
      <c r="J26" s="4">
        <v>26</v>
      </c>
      <c r="K26" s="3">
        <v>8</v>
      </c>
      <c r="L26" s="5">
        <v>4</v>
      </c>
      <c r="M26" s="4">
        <v>214</v>
      </c>
      <c r="N26" s="6">
        <v>12</v>
      </c>
      <c r="O26" s="4">
        <v>0</v>
      </c>
      <c r="P26" s="4">
        <v>0</v>
      </c>
      <c r="Q26" s="4">
        <v>0</v>
      </c>
      <c r="R26" s="4">
        <v>0</v>
      </c>
      <c r="S26" s="4" t="s">
        <v>116</v>
      </c>
      <c r="T26" s="4">
        <v>51.5</v>
      </c>
      <c r="U26" s="7">
        <v>4963</v>
      </c>
      <c r="V26" s="73">
        <v>3449</v>
      </c>
      <c r="W26" s="63">
        <v>1514</v>
      </c>
      <c r="X26" s="63">
        <v>42417</v>
      </c>
      <c r="Y26" s="63">
        <v>28442</v>
      </c>
      <c r="Z26" s="63">
        <v>13975</v>
      </c>
      <c r="AA26" s="63">
        <v>27067</v>
      </c>
      <c r="AB26" s="63">
        <v>16062</v>
      </c>
      <c r="AC26" s="63">
        <v>11005</v>
      </c>
      <c r="AD26" s="63">
        <v>15350</v>
      </c>
      <c r="AE26" s="63">
        <v>12380</v>
      </c>
      <c r="AF26" s="63">
        <v>2970</v>
      </c>
      <c r="AG26" s="7">
        <v>11263</v>
      </c>
      <c r="AH26" s="7">
        <v>10179</v>
      </c>
      <c r="AI26" s="7">
        <v>1084</v>
      </c>
      <c r="AJ26" s="7">
        <v>13480</v>
      </c>
      <c r="AK26" s="7">
        <v>11761</v>
      </c>
      <c r="AL26" s="7">
        <v>1719</v>
      </c>
      <c r="AM26" s="63">
        <v>4035</v>
      </c>
      <c r="AN26" s="63">
        <v>3662</v>
      </c>
      <c r="AO26" s="63">
        <v>373</v>
      </c>
      <c r="AP26" s="9">
        <v>17515</v>
      </c>
      <c r="AQ26" s="9">
        <v>17840</v>
      </c>
      <c r="AR26" s="9">
        <v>15435</v>
      </c>
      <c r="AS26" s="9">
        <v>2405</v>
      </c>
      <c r="AT26" s="9">
        <v>7083</v>
      </c>
      <c r="AU26" s="9">
        <v>6466</v>
      </c>
      <c r="AV26" s="9">
        <v>617</v>
      </c>
      <c r="AW26" s="9">
        <v>24923</v>
      </c>
      <c r="AX26" s="10">
        <v>96118</v>
      </c>
      <c r="AY26" s="10">
        <v>71195</v>
      </c>
      <c r="AZ26" s="27">
        <v>3933</v>
      </c>
      <c r="BA26" s="69">
        <v>8077</v>
      </c>
      <c r="BB26" s="70">
        <v>730</v>
      </c>
      <c r="BC26" s="11">
        <v>69548</v>
      </c>
      <c r="BD26" s="11">
        <v>20753</v>
      </c>
      <c r="BE26" s="11">
        <v>10474</v>
      </c>
      <c r="BF26" s="11">
        <v>1320</v>
      </c>
      <c r="BG26" s="10">
        <v>80022</v>
      </c>
      <c r="BH26" s="12">
        <v>2938</v>
      </c>
      <c r="BI26" s="8">
        <v>2805</v>
      </c>
      <c r="BJ26" s="8">
        <v>133</v>
      </c>
      <c r="BK26" s="11">
        <v>3674</v>
      </c>
      <c r="BL26" s="11">
        <v>2677</v>
      </c>
      <c r="BM26" s="11">
        <v>790</v>
      </c>
      <c r="BN26" s="11">
        <v>1275</v>
      </c>
      <c r="BO26" s="11">
        <v>997</v>
      </c>
      <c r="BP26" s="11">
        <v>785</v>
      </c>
      <c r="BQ26" s="11">
        <v>212</v>
      </c>
      <c r="BR26" s="11">
        <v>0</v>
      </c>
      <c r="BS26" s="11">
        <v>190</v>
      </c>
      <c r="BT26" s="10">
        <v>25</v>
      </c>
      <c r="BU26" s="10">
        <v>12</v>
      </c>
      <c r="BV26" s="11">
        <v>0</v>
      </c>
      <c r="BW26" s="1">
        <v>241</v>
      </c>
      <c r="BX26" s="1">
        <v>163</v>
      </c>
      <c r="BY26" s="1">
        <v>78</v>
      </c>
      <c r="BZ26" s="10">
        <v>15</v>
      </c>
      <c r="CA26" s="10">
        <v>5</v>
      </c>
      <c r="CB26" s="63">
        <v>32569.333333333336</v>
      </c>
      <c r="CC26" s="63">
        <v>15536.290370370372</v>
      </c>
      <c r="CD26" s="13">
        <v>1119</v>
      </c>
      <c r="CE26" s="8">
        <v>1103</v>
      </c>
      <c r="CF26" s="8">
        <v>16</v>
      </c>
      <c r="CG26" s="10">
        <v>0</v>
      </c>
      <c r="CH26" s="74">
        <v>481000</v>
      </c>
      <c r="CI26" s="16">
        <v>26692.666625000002</v>
      </c>
      <c r="CJ26" s="16">
        <v>7000</v>
      </c>
      <c r="CK26" s="16">
        <v>10000</v>
      </c>
      <c r="CL26" s="16">
        <v>0</v>
      </c>
      <c r="CM26" s="16">
        <v>17625</v>
      </c>
      <c r="CN26" s="72">
        <v>46376.959999999999</v>
      </c>
      <c r="CO26" s="16">
        <v>6435</v>
      </c>
      <c r="CP26" s="16">
        <v>79000</v>
      </c>
      <c r="CQ26" s="16">
        <v>24940</v>
      </c>
      <c r="CR26" s="16">
        <v>699069.62662500003</v>
      </c>
      <c r="CS26" s="16"/>
      <c r="CT26" s="16"/>
      <c r="CU26" s="16"/>
      <c r="CV26" s="16"/>
      <c r="CW26" s="16"/>
      <c r="CX26" s="16"/>
      <c r="CY26" s="16"/>
      <c r="CZ26" s="16">
        <v>0</v>
      </c>
      <c r="DA26" s="17">
        <f>(U26+U27)/C26</f>
        <v>0.11678497368001275</v>
      </c>
      <c r="DB26" s="18">
        <f t="shared" si="1"/>
        <v>1.4195844632317753</v>
      </c>
      <c r="DC26" s="16">
        <f>(CR26+CR27)/(AY26+AY27)</f>
        <v>8.838759862204725</v>
      </c>
      <c r="DD26" s="19">
        <f t="shared" si="3"/>
        <v>13.939017918029192</v>
      </c>
      <c r="DE26" s="18">
        <f t="shared" si="4"/>
        <v>0.88969283447052061</v>
      </c>
      <c r="DF26" s="20">
        <f t="shared" si="5"/>
        <v>78.062689424150577</v>
      </c>
      <c r="DG26" s="21">
        <f t="shared" si="6"/>
        <v>0.30978406385329343</v>
      </c>
      <c r="DH26" s="22">
        <f t="shared" si="7"/>
        <v>15.837799717912553</v>
      </c>
      <c r="DI26" s="16">
        <f t="shared" si="8"/>
        <v>466587</v>
      </c>
      <c r="DJ26" s="16">
        <f t="shared" si="9"/>
        <v>196240</v>
      </c>
      <c r="DK26" s="16">
        <f t="shared" si="10"/>
        <v>22526</v>
      </c>
      <c r="DL26" s="16">
        <f t="shared" si="11"/>
        <v>14166</v>
      </c>
      <c r="DM26" s="16">
        <f t="shared" si="13"/>
        <v>15536.290370370372</v>
      </c>
      <c r="DN26" s="16">
        <f t="shared" si="14"/>
        <v>7200</v>
      </c>
      <c r="DO26" s="16">
        <f t="shared" si="15"/>
        <v>15000</v>
      </c>
      <c r="DP26" s="16">
        <f t="shared" si="12"/>
        <v>6570</v>
      </c>
      <c r="DQ26" s="16">
        <f t="shared" si="16"/>
        <v>743825.29037037038</v>
      </c>
      <c r="DR26" s="16">
        <f t="shared" si="17"/>
        <v>232512.29037037038</v>
      </c>
    </row>
    <row r="27" spans="1:122" x14ac:dyDescent="0.2">
      <c r="A27" s="3" t="s">
        <v>117</v>
      </c>
      <c r="B27" s="65" t="s">
        <v>145</v>
      </c>
      <c r="C27" s="66"/>
      <c r="D27" s="66"/>
      <c r="E27" s="4">
        <v>206</v>
      </c>
      <c r="F27" s="4">
        <v>230</v>
      </c>
      <c r="G27" s="4"/>
      <c r="H27" s="4">
        <v>80</v>
      </c>
      <c r="I27" s="4">
        <v>2</v>
      </c>
      <c r="J27" s="4">
        <v>1</v>
      </c>
      <c r="K27" s="3">
        <v>0</v>
      </c>
      <c r="L27" s="5">
        <v>0</v>
      </c>
      <c r="M27" s="4">
        <v>0</v>
      </c>
      <c r="N27" s="6">
        <v>0</v>
      </c>
      <c r="O27" s="4">
        <v>5</v>
      </c>
      <c r="P27" s="4">
        <v>20</v>
      </c>
      <c r="Q27" s="4">
        <v>0</v>
      </c>
      <c r="R27" s="4">
        <v>0</v>
      </c>
      <c r="S27" s="4" t="s">
        <v>146</v>
      </c>
      <c r="T27" s="4">
        <v>31.5</v>
      </c>
      <c r="U27" s="7">
        <v>894</v>
      </c>
      <c r="V27" s="73">
        <v>780</v>
      </c>
      <c r="W27" s="63">
        <v>114</v>
      </c>
      <c r="X27" s="63">
        <v>7958</v>
      </c>
      <c r="Y27" s="63">
        <v>6587</v>
      </c>
      <c r="Z27" s="63">
        <v>1371</v>
      </c>
      <c r="AA27" s="63">
        <v>6756</v>
      </c>
      <c r="AB27" s="63">
        <v>5625</v>
      </c>
      <c r="AC27" s="63">
        <v>1131</v>
      </c>
      <c r="AD27" s="63">
        <v>1202</v>
      </c>
      <c r="AE27" s="63">
        <v>962</v>
      </c>
      <c r="AF27" s="63">
        <v>240</v>
      </c>
      <c r="AG27" s="7">
        <v>23</v>
      </c>
      <c r="AH27" s="7">
        <v>18</v>
      </c>
      <c r="AI27" s="7">
        <v>5</v>
      </c>
      <c r="AJ27" s="7">
        <v>3230</v>
      </c>
      <c r="AK27" s="7">
        <v>2743</v>
      </c>
      <c r="AL27" s="7">
        <v>487</v>
      </c>
      <c r="AM27" s="63">
        <v>144</v>
      </c>
      <c r="AN27" s="63">
        <v>106</v>
      </c>
      <c r="AO27" s="63">
        <v>38</v>
      </c>
      <c r="AP27" s="9">
        <v>3374</v>
      </c>
      <c r="AQ27" s="9">
        <v>4308</v>
      </c>
      <c r="AR27" s="9">
        <v>3815</v>
      </c>
      <c r="AS27" s="9">
        <v>493</v>
      </c>
      <c r="AT27" s="9">
        <v>1082</v>
      </c>
      <c r="AU27" s="9">
        <v>973</v>
      </c>
      <c r="AV27" s="9">
        <v>109</v>
      </c>
      <c r="AW27" s="9">
        <v>5390</v>
      </c>
      <c r="AX27" s="10">
        <v>16745</v>
      </c>
      <c r="AY27" s="10">
        <v>11355</v>
      </c>
      <c r="AZ27" s="75">
        <v>288</v>
      </c>
      <c r="BA27" s="75">
        <v>2207</v>
      </c>
      <c r="BB27" s="75">
        <v>112</v>
      </c>
      <c r="BC27" s="11">
        <v>16284</v>
      </c>
      <c r="BD27" s="11">
        <v>3593</v>
      </c>
      <c r="BE27" s="11">
        <v>52</v>
      </c>
      <c r="BF27" s="11">
        <v>17</v>
      </c>
      <c r="BG27" s="10">
        <v>16336</v>
      </c>
      <c r="BH27" s="12">
        <v>514</v>
      </c>
      <c r="BI27" s="8">
        <v>514</v>
      </c>
      <c r="BJ27" s="8"/>
      <c r="BK27" s="11">
        <v>497</v>
      </c>
      <c r="BL27" s="11">
        <v>447</v>
      </c>
      <c r="BM27" s="11">
        <v>279</v>
      </c>
      <c r="BN27" s="11">
        <v>168</v>
      </c>
      <c r="BO27" s="11">
        <v>50</v>
      </c>
      <c r="BP27" s="11">
        <v>35</v>
      </c>
      <c r="BQ27" s="11">
        <v>15</v>
      </c>
      <c r="BR27" s="11"/>
      <c r="BS27" s="11">
        <v>329</v>
      </c>
      <c r="BT27" s="10">
        <v>8</v>
      </c>
      <c r="BU27" s="10">
        <v>2</v>
      </c>
      <c r="BV27" s="11">
        <v>1</v>
      </c>
      <c r="BW27" s="1"/>
      <c r="BX27" s="1"/>
      <c r="BY27" s="1"/>
      <c r="BZ27" s="10"/>
      <c r="CA27" s="10"/>
      <c r="CB27" s="63">
        <v>62</v>
      </c>
      <c r="CC27" s="63">
        <v>27</v>
      </c>
      <c r="CD27" s="13">
        <v>52</v>
      </c>
      <c r="CE27" s="8">
        <v>51</v>
      </c>
      <c r="CF27" s="8">
        <v>1</v>
      </c>
      <c r="CG27" s="10"/>
      <c r="CH27" s="74">
        <v>21900</v>
      </c>
      <c r="CI27" s="16">
        <v>5064</v>
      </c>
      <c r="CJ27" s="16" t="s">
        <v>198</v>
      </c>
      <c r="CK27" s="16">
        <v>1006</v>
      </c>
      <c r="CL27" s="16"/>
      <c r="CM27" s="16">
        <v>800</v>
      </c>
      <c r="CN27" s="72"/>
      <c r="CO27" s="16">
        <v>100</v>
      </c>
      <c r="CP27" s="16">
        <v>1700</v>
      </c>
      <c r="CQ27" s="16"/>
      <c r="CR27" s="16">
        <v>30570</v>
      </c>
      <c r="CS27" s="16"/>
      <c r="CT27" s="16"/>
      <c r="CU27" s="16"/>
      <c r="CV27" s="16"/>
      <c r="CW27" s="16"/>
      <c r="CX27" s="16"/>
      <c r="CY27" s="16"/>
      <c r="CZ27" s="16">
        <v>0</v>
      </c>
      <c r="DA27" s="17"/>
      <c r="DB27" s="18" t="e">
        <f t="shared" si="1"/>
        <v>#DIV/0!</v>
      </c>
      <c r="DC27" s="16"/>
      <c r="DD27" s="19" t="e">
        <f t="shared" si="3"/>
        <v>#DIV/0!</v>
      </c>
      <c r="DE27" s="18">
        <f t="shared" si="4"/>
        <v>0.69509059745347701</v>
      </c>
      <c r="DF27" s="20" t="e">
        <f t="shared" si="5"/>
        <v>#DIV/0!</v>
      </c>
      <c r="DG27" s="21" t="e">
        <f t="shared" si="6"/>
        <v>#DIV/0!</v>
      </c>
      <c r="DH27" s="22">
        <f t="shared" si="7"/>
        <v>14.956375838926174</v>
      </c>
      <c r="DI27" s="16">
        <f t="shared" si="8"/>
        <v>87538</v>
      </c>
      <c r="DJ27" s="16">
        <f t="shared" si="9"/>
        <v>47388</v>
      </c>
      <c r="DK27" s="16">
        <f t="shared" si="10"/>
        <v>46</v>
      </c>
      <c r="DL27" s="16">
        <f t="shared" si="11"/>
        <v>2164</v>
      </c>
      <c r="DM27" s="16">
        <f t="shared" si="13"/>
        <v>27</v>
      </c>
      <c r="DN27" s="16">
        <f t="shared" si="14"/>
        <v>1200</v>
      </c>
      <c r="DO27" s="16">
        <f t="shared" si="15"/>
        <v>4800</v>
      </c>
      <c r="DP27" s="16">
        <f t="shared" si="12"/>
        <v>1008</v>
      </c>
      <c r="DQ27" s="16">
        <f t="shared" si="16"/>
        <v>144171</v>
      </c>
      <c r="DR27" s="16">
        <f t="shared" si="17"/>
        <v>50587</v>
      </c>
    </row>
    <row r="28" spans="1:122" ht="28.5" x14ac:dyDescent="0.2">
      <c r="A28" s="3" t="s">
        <v>117</v>
      </c>
      <c r="B28" s="65" t="s">
        <v>147</v>
      </c>
      <c r="C28" s="66">
        <v>6622</v>
      </c>
      <c r="D28" s="66">
        <v>949</v>
      </c>
      <c r="E28" s="4">
        <v>168.2</v>
      </c>
      <c r="F28" s="4">
        <v>168.2</v>
      </c>
      <c r="G28" s="4">
        <v>17.600000000000001</v>
      </c>
      <c r="H28" s="4">
        <v>10</v>
      </c>
      <c r="I28" s="4">
        <v>1</v>
      </c>
      <c r="J28" s="4">
        <v>3</v>
      </c>
      <c r="K28" s="3">
        <v>0</v>
      </c>
      <c r="L28" s="5">
        <v>1</v>
      </c>
      <c r="M28" s="4">
        <v>18</v>
      </c>
      <c r="N28" s="6">
        <v>1</v>
      </c>
      <c r="O28" s="4">
        <v>0</v>
      </c>
      <c r="P28" s="4">
        <v>0</v>
      </c>
      <c r="Q28" s="4">
        <v>0</v>
      </c>
      <c r="R28" s="4">
        <v>0</v>
      </c>
      <c r="S28" s="4" t="s">
        <v>116</v>
      </c>
      <c r="T28" s="4">
        <v>16.5</v>
      </c>
      <c r="U28" s="7">
        <v>687</v>
      </c>
      <c r="V28" s="73">
        <v>480</v>
      </c>
      <c r="W28" s="63">
        <v>207</v>
      </c>
      <c r="X28" s="63">
        <v>7363</v>
      </c>
      <c r="Y28" s="63">
        <v>4496</v>
      </c>
      <c r="Z28" s="63">
        <v>2867</v>
      </c>
      <c r="AA28" s="63">
        <v>5818</v>
      </c>
      <c r="AB28" s="63">
        <v>3508</v>
      </c>
      <c r="AC28" s="63">
        <v>2310</v>
      </c>
      <c r="AD28" s="63">
        <v>1545</v>
      </c>
      <c r="AE28" s="63">
        <v>988</v>
      </c>
      <c r="AF28" s="63">
        <v>557</v>
      </c>
      <c r="AG28" s="7">
        <v>1768</v>
      </c>
      <c r="AH28" s="7">
        <v>1306</v>
      </c>
      <c r="AI28" s="7">
        <v>462</v>
      </c>
      <c r="AJ28" s="7">
        <v>2525</v>
      </c>
      <c r="AK28" s="7">
        <v>2071</v>
      </c>
      <c r="AL28" s="7">
        <v>454</v>
      </c>
      <c r="AM28" s="63">
        <v>770</v>
      </c>
      <c r="AN28" s="63">
        <v>646</v>
      </c>
      <c r="AO28" s="63">
        <v>124</v>
      </c>
      <c r="AP28" s="9">
        <v>3295</v>
      </c>
      <c r="AQ28" s="9">
        <v>3563</v>
      </c>
      <c r="AR28" s="9">
        <v>2921</v>
      </c>
      <c r="AS28" s="9">
        <v>642</v>
      </c>
      <c r="AT28" s="9">
        <v>1015</v>
      </c>
      <c r="AU28" s="9">
        <v>858</v>
      </c>
      <c r="AV28" s="9">
        <v>157</v>
      </c>
      <c r="AW28" s="9">
        <v>4578</v>
      </c>
      <c r="AX28" s="10">
        <v>17004</v>
      </c>
      <c r="AY28" s="10">
        <v>12426</v>
      </c>
      <c r="AZ28" s="75">
        <v>141</v>
      </c>
      <c r="BA28" s="75">
        <v>743</v>
      </c>
      <c r="BB28" s="75">
        <v>53</v>
      </c>
      <c r="BC28" s="11">
        <v>13271</v>
      </c>
      <c r="BD28" s="11">
        <v>4261</v>
      </c>
      <c r="BE28" s="11">
        <v>1554</v>
      </c>
      <c r="BF28" s="11">
        <v>299</v>
      </c>
      <c r="BG28" s="10">
        <v>14825</v>
      </c>
      <c r="BH28" s="12">
        <v>303</v>
      </c>
      <c r="BI28" s="8">
        <v>299</v>
      </c>
      <c r="BJ28" s="8">
        <v>4</v>
      </c>
      <c r="BK28" s="11">
        <v>532</v>
      </c>
      <c r="BL28" s="11">
        <v>363</v>
      </c>
      <c r="BM28" s="11">
        <v>172</v>
      </c>
      <c r="BN28" s="11">
        <v>191</v>
      </c>
      <c r="BO28" s="11">
        <v>169</v>
      </c>
      <c r="BP28" s="11">
        <v>120</v>
      </c>
      <c r="BQ28" s="11">
        <v>49</v>
      </c>
      <c r="BR28" s="11"/>
      <c r="BS28" s="11">
        <v>348</v>
      </c>
      <c r="BT28" s="10">
        <v>12</v>
      </c>
      <c r="BU28" s="10"/>
      <c r="BV28" s="11">
        <v>1</v>
      </c>
      <c r="BW28" s="1">
        <v>48</v>
      </c>
      <c r="BX28" s="1">
        <v>37</v>
      </c>
      <c r="BY28" s="1">
        <v>11</v>
      </c>
      <c r="BZ28" s="10">
        <v>37</v>
      </c>
      <c r="CA28" s="10"/>
      <c r="CB28" s="63">
        <v>476.66666666666663</v>
      </c>
      <c r="CC28" s="63">
        <v>148.36129629629627</v>
      </c>
      <c r="CD28" s="13">
        <v>59</v>
      </c>
      <c r="CE28" s="8">
        <v>39</v>
      </c>
      <c r="CF28" s="8">
        <v>20</v>
      </c>
      <c r="CG28" s="10"/>
      <c r="CH28" s="74">
        <v>15396.9</v>
      </c>
      <c r="CI28" s="16">
        <v>5388.8415000000005</v>
      </c>
      <c r="CJ28" s="16"/>
      <c r="CK28" s="16">
        <v>367.9</v>
      </c>
      <c r="CL28" s="16"/>
      <c r="CM28" s="16">
        <v>1301.52</v>
      </c>
      <c r="CN28" s="72">
        <v>9254.64</v>
      </c>
      <c r="CO28" s="16">
        <v>1255</v>
      </c>
      <c r="CP28" s="16">
        <v>2320.91</v>
      </c>
      <c r="CQ28" s="16"/>
      <c r="CR28" s="16">
        <v>35285.711500000005</v>
      </c>
      <c r="CS28" s="16"/>
      <c r="CT28" s="16"/>
      <c r="CU28" s="16"/>
      <c r="CV28" s="16"/>
      <c r="CW28" s="16"/>
      <c r="CX28" s="16"/>
      <c r="CY28" s="16"/>
      <c r="CZ28" s="16">
        <v>0</v>
      </c>
      <c r="DA28" s="17">
        <f t="shared" ref="DA28:DA36" si="18">U28/C28</f>
        <v>0.10374509211718513</v>
      </c>
      <c r="DB28" s="18">
        <f t="shared" si="1"/>
        <v>1.8764723648444579</v>
      </c>
      <c r="DC28" s="16">
        <f t="shared" ref="DC28:DC36" si="19">CR28/AY28</f>
        <v>2.8396677530983427</v>
      </c>
      <c r="DD28" s="19">
        <f t="shared" si="3"/>
        <v>5.3285580640289947</v>
      </c>
      <c r="DE28" s="18">
        <f t="shared" si="4"/>
        <v>0.83817875210792581</v>
      </c>
      <c r="DF28" s="20">
        <f t="shared" si="5"/>
        <v>87.586831772878284</v>
      </c>
      <c r="DG28" s="21">
        <f t="shared" si="6"/>
        <v>2.2404303276396295E-2</v>
      </c>
      <c r="DH28" s="22">
        <f t="shared" si="7"/>
        <v>19.954876273653568</v>
      </c>
      <c r="DI28" s="16">
        <f t="shared" si="8"/>
        <v>80993</v>
      </c>
      <c r="DJ28" s="16">
        <f t="shared" si="9"/>
        <v>39193</v>
      </c>
      <c r="DK28" s="16">
        <f t="shared" si="10"/>
        <v>3536</v>
      </c>
      <c r="DL28" s="16">
        <f t="shared" si="11"/>
        <v>2030</v>
      </c>
      <c r="DM28" s="16">
        <f t="shared" si="13"/>
        <v>148.36129629629627</v>
      </c>
      <c r="DN28" s="16">
        <f t="shared" si="14"/>
        <v>0</v>
      </c>
      <c r="DO28" s="16">
        <f t="shared" si="15"/>
        <v>7200</v>
      </c>
      <c r="DP28" s="16">
        <f t="shared" si="12"/>
        <v>477</v>
      </c>
      <c r="DQ28" s="16">
        <f t="shared" si="16"/>
        <v>133577.36129629629</v>
      </c>
      <c r="DR28" s="16">
        <f t="shared" si="17"/>
        <v>41848.361296296294</v>
      </c>
    </row>
    <row r="29" spans="1:122" x14ac:dyDescent="0.2">
      <c r="A29" s="3" t="s">
        <v>117</v>
      </c>
      <c r="B29" s="65" t="s">
        <v>148</v>
      </c>
      <c r="C29" s="66">
        <v>7942</v>
      </c>
      <c r="D29" s="66">
        <v>1201</v>
      </c>
      <c r="E29" s="4">
        <v>287</v>
      </c>
      <c r="F29" s="4">
        <v>407</v>
      </c>
      <c r="G29" s="4">
        <v>30</v>
      </c>
      <c r="H29" s="4">
        <v>30</v>
      </c>
      <c r="I29" s="4">
        <v>1</v>
      </c>
      <c r="J29" s="4">
        <v>7</v>
      </c>
      <c r="K29" s="3">
        <v>0</v>
      </c>
      <c r="L29" s="5">
        <v>3</v>
      </c>
      <c r="M29" s="4">
        <v>44</v>
      </c>
      <c r="N29" s="6">
        <v>3</v>
      </c>
      <c r="O29" s="4">
        <v>0</v>
      </c>
      <c r="P29" s="4">
        <v>0</v>
      </c>
      <c r="Q29" s="4">
        <v>0</v>
      </c>
      <c r="R29" s="4">
        <v>0</v>
      </c>
      <c r="S29" s="4" t="s">
        <v>116</v>
      </c>
      <c r="T29" s="4">
        <v>23</v>
      </c>
      <c r="U29" s="7">
        <v>801</v>
      </c>
      <c r="V29" s="73">
        <v>573</v>
      </c>
      <c r="W29" s="63">
        <v>228</v>
      </c>
      <c r="X29" s="63">
        <v>6989</v>
      </c>
      <c r="Y29" s="63">
        <v>4987</v>
      </c>
      <c r="Z29" s="63">
        <v>2002</v>
      </c>
      <c r="AA29" s="63">
        <v>4901</v>
      </c>
      <c r="AB29" s="63">
        <v>3400</v>
      </c>
      <c r="AC29" s="63">
        <v>1501</v>
      </c>
      <c r="AD29" s="63">
        <v>2088</v>
      </c>
      <c r="AE29" s="63">
        <v>1587</v>
      </c>
      <c r="AF29" s="63">
        <v>501</v>
      </c>
      <c r="AG29" s="7">
        <v>1312</v>
      </c>
      <c r="AH29" s="7">
        <v>911</v>
      </c>
      <c r="AI29" s="7">
        <v>401</v>
      </c>
      <c r="AJ29" s="7">
        <v>3416</v>
      </c>
      <c r="AK29" s="7">
        <v>2992</v>
      </c>
      <c r="AL29" s="7">
        <v>424</v>
      </c>
      <c r="AM29" s="63">
        <v>1045</v>
      </c>
      <c r="AN29" s="63">
        <v>913</v>
      </c>
      <c r="AO29" s="63">
        <v>132</v>
      </c>
      <c r="AP29" s="9">
        <v>4461</v>
      </c>
      <c r="AQ29" s="9">
        <v>3909</v>
      </c>
      <c r="AR29" s="9">
        <v>3213</v>
      </c>
      <c r="AS29" s="9">
        <v>696</v>
      </c>
      <c r="AT29" s="9">
        <v>1211</v>
      </c>
      <c r="AU29" s="9">
        <v>1045</v>
      </c>
      <c r="AV29" s="9">
        <v>166</v>
      </c>
      <c r="AW29" s="9">
        <v>5120</v>
      </c>
      <c r="AX29" s="10">
        <v>17882</v>
      </c>
      <c r="AY29" s="10">
        <v>12762</v>
      </c>
      <c r="AZ29" s="75">
        <v>164</v>
      </c>
      <c r="BA29" s="75">
        <v>1253</v>
      </c>
      <c r="BB29" s="75">
        <v>58</v>
      </c>
      <c r="BC29" s="11">
        <v>16267</v>
      </c>
      <c r="BD29" s="11">
        <v>3429</v>
      </c>
      <c r="BE29" s="11">
        <v>1054</v>
      </c>
      <c r="BF29" s="11">
        <v>181</v>
      </c>
      <c r="BG29" s="10">
        <v>17321</v>
      </c>
      <c r="BH29" s="12">
        <v>72</v>
      </c>
      <c r="BI29" s="8">
        <v>68</v>
      </c>
      <c r="BJ29" s="8">
        <v>4</v>
      </c>
      <c r="BK29" s="11">
        <v>392</v>
      </c>
      <c r="BL29" s="11">
        <v>281</v>
      </c>
      <c r="BM29" s="11">
        <v>202</v>
      </c>
      <c r="BN29" s="11">
        <v>79</v>
      </c>
      <c r="BO29" s="11">
        <v>111</v>
      </c>
      <c r="BP29" s="11">
        <v>85</v>
      </c>
      <c r="BQ29" s="11">
        <v>26</v>
      </c>
      <c r="BR29" s="11"/>
      <c r="BS29" s="11">
        <v>61</v>
      </c>
      <c r="BT29" s="10">
        <v>13</v>
      </c>
      <c r="BU29" s="10">
        <v>2</v>
      </c>
      <c r="BV29" s="11">
        <v>1</v>
      </c>
      <c r="BW29" s="1">
        <v>205</v>
      </c>
      <c r="BX29" s="1">
        <v>177</v>
      </c>
      <c r="BY29" s="1">
        <v>28</v>
      </c>
      <c r="BZ29" s="10">
        <v>11</v>
      </c>
      <c r="CA29" s="10"/>
      <c r="CB29" s="63">
        <v>637</v>
      </c>
      <c r="CC29" s="63">
        <v>196.64305555555555</v>
      </c>
      <c r="CD29" s="13">
        <v>56</v>
      </c>
      <c r="CE29" s="8">
        <v>54</v>
      </c>
      <c r="CF29" s="8">
        <v>2</v>
      </c>
      <c r="CG29" s="10"/>
      <c r="CH29" s="74">
        <v>36604</v>
      </c>
      <c r="CI29" s="16">
        <v>6774.3296250000003</v>
      </c>
      <c r="CJ29" s="16"/>
      <c r="CK29" s="16">
        <v>965.3</v>
      </c>
      <c r="CL29" s="16"/>
      <c r="CM29" s="16">
        <v>830</v>
      </c>
      <c r="CN29" s="72">
        <v>10380.200000000001</v>
      </c>
      <c r="CO29" s="16">
        <v>5923</v>
      </c>
      <c r="CP29" s="16">
        <v>18881</v>
      </c>
      <c r="CQ29" s="16"/>
      <c r="CR29" s="16">
        <v>80357.829624999998</v>
      </c>
      <c r="CS29" s="16"/>
      <c r="CT29" s="16"/>
      <c r="CU29" s="16">
        <v>8000</v>
      </c>
      <c r="CV29" s="16"/>
      <c r="CW29" s="16"/>
      <c r="CX29" s="16"/>
      <c r="CY29" s="16"/>
      <c r="CZ29" s="16">
        <v>8000</v>
      </c>
      <c r="DA29" s="17">
        <f t="shared" si="18"/>
        <v>0.10085620750440695</v>
      </c>
      <c r="DB29" s="18">
        <f t="shared" si="1"/>
        <v>1.6069000251825736</v>
      </c>
      <c r="DC29" s="16">
        <f t="shared" si="19"/>
        <v>6.2966486150289924</v>
      </c>
      <c r="DD29" s="19">
        <f t="shared" si="3"/>
        <v>10.118084818055905</v>
      </c>
      <c r="DE29" s="18">
        <f t="shared" si="4"/>
        <v>0.73679348767392183</v>
      </c>
      <c r="DF29" s="20">
        <f t="shared" si="5"/>
        <v>75.169982372198433</v>
      </c>
      <c r="DG29" s="21">
        <f t="shared" si="6"/>
        <v>2.4759891155320516E-2</v>
      </c>
      <c r="DH29" s="22">
        <f t="shared" si="7"/>
        <v>16.755305867665417</v>
      </c>
      <c r="DI29" s="16">
        <f t="shared" si="8"/>
        <v>76879</v>
      </c>
      <c r="DJ29" s="16">
        <f t="shared" si="9"/>
        <v>42999</v>
      </c>
      <c r="DK29" s="16">
        <f t="shared" si="10"/>
        <v>2624</v>
      </c>
      <c r="DL29" s="16">
        <f t="shared" si="11"/>
        <v>2422</v>
      </c>
      <c r="DM29" s="16">
        <f t="shared" si="13"/>
        <v>196.64305555555555</v>
      </c>
      <c r="DN29" s="16">
        <f t="shared" si="14"/>
        <v>1200</v>
      </c>
      <c r="DO29" s="16">
        <f t="shared" si="15"/>
        <v>7800</v>
      </c>
      <c r="DP29" s="16">
        <f t="shared" si="12"/>
        <v>522</v>
      </c>
      <c r="DQ29" s="16">
        <f t="shared" si="16"/>
        <v>134642.64305555556</v>
      </c>
      <c r="DR29" s="16">
        <f t="shared" si="17"/>
        <v>46139.643055555556</v>
      </c>
    </row>
    <row r="30" spans="1:122" x14ac:dyDescent="0.2">
      <c r="A30" s="3" t="s">
        <v>117</v>
      </c>
      <c r="B30" s="65" t="s">
        <v>149</v>
      </c>
      <c r="C30" s="66">
        <v>21335</v>
      </c>
      <c r="D30" s="66">
        <v>3264</v>
      </c>
      <c r="E30" s="4">
        <v>700</v>
      </c>
      <c r="F30" s="4">
        <v>740</v>
      </c>
      <c r="G30" s="4">
        <v>90</v>
      </c>
      <c r="H30" s="4">
        <v>76</v>
      </c>
      <c r="I30" s="4">
        <v>7</v>
      </c>
      <c r="J30" s="4">
        <v>4</v>
      </c>
      <c r="K30" s="3">
        <v>3</v>
      </c>
      <c r="L30" s="5">
        <v>2</v>
      </c>
      <c r="M30" s="4">
        <v>36</v>
      </c>
      <c r="N30" s="6">
        <v>5</v>
      </c>
      <c r="O30" s="4">
        <v>0</v>
      </c>
      <c r="P30" s="4">
        <v>0</v>
      </c>
      <c r="Q30" s="4">
        <v>0</v>
      </c>
      <c r="R30" s="4">
        <v>3</v>
      </c>
      <c r="S30" s="4" t="s">
        <v>125</v>
      </c>
      <c r="T30" s="4">
        <v>38</v>
      </c>
      <c r="U30" s="7">
        <v>2276</v>
      </c>
      <c r="V30" s="73">
        <v>1409</v>
      </c>
      <c r="W30" s="63">
        <v>867</v>
      </c>
      <c r="X30" s="63">
        <v>21727</v>
      </c>
      <c r="Y30" s="63">
        <v>13109</v>
      </c>
      <c r="Z30" s="63">
        <v>8618</v>
      </c>
      <c r="AA30" s="63">
        <v>14155</v>
      </c>
      <c r="AB30" s="63">
        <v>8444</v>
      </c>
      <c r="AC30" s="63">
        <v>5711</v>
      </c>
      <c r="AD30" s="63">
        <v>7572</v>
      </c>
      <c r="AE30" s="63">
        <v>4665</v>
      </c>
      <c r="AF30" s="63">
        <v>2907</v>
      </c>
      <c r="AG30" s="7">
        <v>4138</v>
      </c>
      <c r="AH30" s="7">
        <v>2793</v>
      </c>
      <c r="AI30" s="7">
        <v>1345</v>
      </c>
      <c r="AJ30" s="7">
        <v>8374</v>
      </c>
      <c r="AK30" s="7">
        <v>6117</v>
      </c>
      <c r="AL30" s="7">
        <v>2257</v>
      </c>
      <c r="AM30" s="63">
        <v>2421</v>
      </c>
      <c r="AN30" s="63">
        <v>2283</v>
      </c>
      <c r="AO30" s="63">
        <v>138</v>
      </c>
      <c r="AP30" s="9">
        <v>10795</v>
      </c>
      <c r="AQ30" s="9">
        <v>6329</v>
      </c>
      <c r="AR30" s="9">
        <v>4931</v>
      </c>
      <c r="AS30" s="9">
        <v>1398</v>
      </c>
      <c r="AT30" s="9">
        <v>2204</v>
      </c>
      <c r="AU30" s="9">
        <v>2083</v>
      </c>
      <c r="AV30" s="9">
        <v>121</v>
      </c>
      <c r="AW30" s="9">
        <v>8533</v>
      </c>
      <c r="AX30" s="10">
        <v>45193</v>
      </c>
      <c r="AY30" s="10">
        <v>36660</v>
      </c>
      <c r="AZ30" s="75">
        <v>498</v>
      </c>
      <c r="BA30" s="75">
        <v>3896</v>
      </c>
      <c r="BB30" s="75">
        <v>167</v>
      </c>
      <c r="BC30" s="11">
        <v>34752</v>
      </c>
      <c r="BD30" s="11">
        <v>8120</v>
      </c>
      <c r="BE30" s="11">
        <v>3410</v>
      </c>
      <c r="BF30" s="11">
        <v>418</v>
      </c>
      <c r="BG30" s="10">
        <v>38162</v>
      </c>
      <c r="BH30" s="12">
        <v>1154</v>
      </c>
      <c r="BI30" s="8">
        <v>1130</v>
      </c>
      <c r="BJ30" s="8">
        <v>24</v>
      </c>
      <c r="BK30" s="11">
        <v>1508</v>
      </c>
      <c r="BL30" s="11">
        <v>1051</v>
      </c>
      <c r="BM30" s="11">
        <v>626</v>
      </c>
      <c r="BN30" s="11">
        <v>425</v>
      </c>
      <c r="BO30" s="11">
        <v>457</v>
      </c>
      <c r="BP30" s="11">
        <v>354</v>
      </c>
      <c r="BQ30" s="11">
        <v>103</v>
      </c>
      <c r="BR30" s="11"/>
      <c r="BS30" s="11">
        <v>300</v>
      </c>
      <c r="BT30" s="10">
        <v>48</v>
      </c>
      <c r="BU30" s="10">
        <v>6</v>
      </c>
      <c r="BV30" s="11">
        <v>19</v>
      </c>
      <c r="BW30" s="1">
        <v>153</v>
      </c>
      <c r="BX30" s="1">
        <v>138</v>
      </c>
      <c r="BY30" s="1">
        <v>15</v>
      </c>
      <c r="BZ30" s="10">
        <v>87</v>
      </c>
      <c r="CA30" s="10"/>
      <c r="CB30" s="63">
        <v>6582.333333333333</v>
      </c>
      <c r="CC30" s="63">
        <v>2595.2622222222226</v>
      </c>
      <c r="CD30" s="13">
        <v>225</v>
      </c>
      <c r="CE30" s="8">
        <v>205</v>
      </c>
      <c r="CF30" s="8">
        <v>20</v>
      </c>
      <c r="CG30" s="10"/>
      <c r="CH30" s="74">
        <v>135000</v>
      </c>
      <c r="CI30" s="16">
        <v>18747.181325000001</v>
      </c>
      <c r="CJ30" s="16"/>
      <c r="CK30" s="16">
        <v>4500</v>
      </c>
      <c r="CL30" s="16"/>
      <c r="CM30" s="16">
        <v>9000</v>
      </c>
      <c r="CN30" s="72">
        <v>20462.36</v>
      </c>
      <c r="CO30" s="16">
        <v>18360</v>
      </c>
      <c r="CP30" s="16">
        <v>52000</v>
      </c>
      <c r="CQ30" s="16"/>
      <c r="CR30" s="16">
        <v>258069.541325</v>
      </c>
      <c r="CS30" s="16"/>
      <c r="CT30" s="16"/>
      <c r="CU30" s="16"/>
      <c r="CV30" s="16"/>
      <c r="CW30" s="16"/>
      <c r="CX30" s="16"/>
      <c r="CY30" s="16"/>
      <c r="CZ30" s="16">
        <v>0</v>
      </c>
      <c r="DA30" s="17">
        <f t="shared" si="18"/>
        <v>0.10667916569018046</v>
      </c>
      <c r="DB30" s="18">
        <f t="shared" si="1"/>
        <v>1.7183032575580033</v>
      </c>
      <c r="DC30" s="16">
        <f t="shared" si="19"/>
        <v>7.0395401343426078</v>
      </c>
      <c r="DD30" s="19">
        <f t="shared" si="3"/>
        <v>12.096064744551207</v>
      </c>
      <c r="DE30" s="18">
        <f t="shared" si="4"/>
        <v>0.96064147581363657</v>
      </c>
      <c r="DF30" s="20">
        <f t="shared" si="5"/>
        <v>77.85329271150691</v>
      </c>
      <c r="DG30" s="21">
        <f t="shared" si="6"/>
        <v>0.12164341327500458</v>
      </c>
      <c r="DH30" s="22">
        <f t="shared" si="7"/>
        <v>15.11335676625659</v>
      </c>
      <c r="DI30" s="16">
        <f t="shared" si="8"/>
        <v>238997</v>
      </c>
      <c r="DJ30" s="16">
        <f t="shared" si="9"/>
        <v>69619</v>
      </c>
      <c r="DK30" s="16">
        <f t="shared" si="10"/>
        <v>8276</v>
      </c>
      <c r="DL30" s="16">
        <f t="shared" si="11"/>
        <v>4408</v>
      </c>
      <c r="DM30" s="16">
        <f t="shared" si="13"/>
        <v>2595.2622222222226</v>
      </c>
      <c r="DN30" s="16">
        <f t="shared" si="14"/>
        <v>3600</v>
      </c>
      <c r="DO30" s="16">
        <f t="shared" si="15"/>
        <v>28800</v>
      </c>
      <c r="DP30" s="16">
        <f t="shared" si="12"/>
        <v>1503</v>
      </c>
      <c r="DQ30" s="16">
        <f t="shared" si="16"/>
        <v>357798.26222222223</v>
      </c>
      <c r="DR30" s="16">
        <f t="shared" si="17"/>
        <v>78125.262222222227</v>
      </c>
    </row>
    <row r="31" spans="1:122" ht="28.5" x14ac:dyDescent="0.2">
      <c r="A31" s="3" t="s">
        <v>119</v>
      </c>
      <c r="B31" s="26" t="s">
        <v>150</v>
      </c>
      <c r="C31" s="66">
        <v>81391</v>
      </c>
      <c r="D31" s="66">
        <v>11709</v>
      </c>
      <c r="E31" s="3">
        <v>855</v>
      </c>
      <c r="F31" s="3">
        <v>2165</v>
      </c>
      <c r="G31" s="3">
        <v>165</v>
      </c>
      <c r="H31" s="3">
        <v>300</v>
      </c>
      <c r="I31" s="3">
        <v>21</v>
      </c>
      <c r="J31" s="3">
        <v>15</v>
      </c>
      <c r="K31" s="3">
        <v>19</v>
      </c>
      <c r="L31" s="5">
        <v>5</v>
      </c>
      <c r="M31" s="3">
        <v>98</v>
      </c>
      <c r="N31" s="6">
        <v>24</v>
      </c>
      <c r="O31" s="3">
        <v>0</v>
      </c>
      <c r="P31" s="3">
        <v>0</v>
      </c>
      <c r="Q31" s="3">
        <v>0</v>
      </c>
      <c r="R31" s="22">
        <v>0</v>
      </c>
      <c r="S31" s="3" t="s">
        <v>116</v>
      </c>
      <c r="T31" s="21">
        <v>45.5</v>
      </c>
      <c r="U31" s="7">
        <v>8196</v>
      </c>
      <c r="V31" s="10">
        <v>5520</v>
      </c>
      <c r="W31" s="10">
        <v>2676</v>
      </c>
      <c r="X31" s="10">
        <v>68333</v>
      </c>
      <c r="Y31" s="10">
        <v>41279</v>
      </c>
      <c r="Z31" s="10">
        <v>27054</v>
      </c>
      <c r="AA31" s="10">
        <v>47722</v>
      </c>
      <c r="AB31" s="10">
        <v>26073</v>
      </c>
      <c r="AC31" s="10">
        <v>21649</v>
      </c>
      <c r="AD31" s="10">
        <v>20611</v>
      </c>
      <c r="AE31" s="10">
        <v>15206</v>
      </c>
      <c r="AF31" s="10">
        <v>5405</v>
      </c>
      <c r="AG31" s="10">
        <v>20004</v>
      </c>
      <c r="AH31" s="10">
        <v>16137</v>
      </c>
      <c r="AI31" s="10">
        <v>3867</v>
      </c>
      <c r="AJ31" s="10">
        <v>35030</v>
      </c>
      <c r="AK31" s="10">
        <v>29818</v>
      </c>
      <c r="AL31" s="10">
        <v>5212</v>
      </c>
      <c r="AM31" s="10">
        <v>7424</v>
      </c>
      <c r="AN31" s="10">
        <v>6833</v>
      </c>
      <c r="AO31" s="10">
        <v>591</v>
      </c>
      <c r="AP31" s="9">
        <v>42454</v>
      </c>
      <c r="AQ31" s="10">
        <v>44538</v>
      </c>
      <c r="AR31" s="10">
        <v>37549</v>
      </c>
      <c r="AS31" s="10">
        <v>6989</v>
      </c>
      <c r="AT31" s="10">
        <v>13799</v>
      </c>
      <c r="AU31" s="10">
        <v>12690</v>
      </c>
      <c r="AV31" s="10">
        <v>1109</v>
      </c>
      <c r="AW31" s="9">
        <v>58337</v>
      </c>
      <c r="AX31" s="10">
        <v>189128</v>
      </c>
      <c r="AY31" s="10">
        <v>130791</v>
      </c>
      <c r="AZ31" s="10">
        <v>1788</v>
      </c>
      <c r="BA31" s="10">
        <v>14451</v>
      </c>
      <c r="BB31" s="10">
        <v>785</v>
      </c>
      <c r="BC31" s="10">
        <v>73964</v>
      </c>
      <c r="BD31" s="10">
        <v>20852</v>
      </c>
      <c r="BE31" s="10">
        <v>7942</v>
      </c>
      <c r="BF31" s="10">
        <v>1129</v>
      </c>
      <c r="BG31" s="10">
        <v>81906</v>
      </c>
      <c r="BH31" s="12">
        <v>2913</v>
      </c>
      <c r="BI31" s="10">
        <v>2609</v>
      </c>
      <c r="BJ31" s="10">
        <v>304</v>
      </c>
      <c r="BK31" s="10">
        <v>3538</v>
      </c>
      <c r="BL31" s="10">
        <v>2471</v>
      </c>
      <c r="BM31" s="10">
        <v>1069</v>
      </c>
      <c r="BN31" s="10">
        <v>1402</v>
      </c>
      <c r="BO31" s="10">
        <v>1067</v>
      </c>
      <c r="BP31" s="10">
        <v>797</v>
      </c>
      <c r="BQ31" s="10">
        <v>270</v>
      </c>
      <c r="BR31" s="10">
        <v>0</v>
      </c>
      <c r="BS31" s="10">
        <v>608</v>
      </c>
      <c r="BT31" s="10">
        <v>115</v>
      </c>
      <c r="BU31" s="10">
        <v>13</v>
      </c>
      <c r="BV31" s="10">
        <v>7</v>
      </c>
      <c r="BW31" s="1">
        <v>326</v>
      </c>
      <c r="BX31" s="1">
        <v>268</v>
      </c>
      <c r="BY31" s="1">
        <v>58</v>
      </c>
      <c r="BZ31" s="10">
        <v>365</v>
      </c>
      <c r="CA31" s="10">
        <v>36</v>
      </c>
      <c r="CB31" s="10">
        <v>21281</v>
      </c>
      <c r="CC31" s="10">
        <v>8121.1920833333334</v>
      </c>
      <c r="CD31" s="10">
        <v>805</v>
      </c>
      <c r="CE31" s="10">
        <v>654</v>
      </c>
      <c r="CF31" s="10">
        <v>151</v>
      </c>
      <c r="CG31" s="10"/>
      <c r="CH31" s="16">
        <v>742904.46</v>
      </c>
      <c r="CI31" s="16">
        <v>37599.750599999999</v>
      </c>
      <c r="CJ31" s="16"/>
      <c r="CK31" s="16">
        <v>8550</v>
      </c>
      <c r="CL31" s="16">
        <v>0</v>
      </c>
      <c r="CM31" s="16">
        <v>12098</v>
      </c>
      <c r="CN31" s="72">
        <v>69932.399999999994</v>
      </c>
      <c r="CO31" s="16">
        <v>7355</v>
      </c>
      <c r="CP31" s="16">
        <v>108343.19000000002</v>
      </c>
      <c r="CQ31" s="16">
        <v>0</v>
      </c>
      <c r="CR31" s="16">
        <v>986782.80060000008</v>
      </c>
      <c r="CS31" s="16">
        <v>0</v>
      </c>
      <c r="CT31" s="16">
        <v>0</v>
      </c>
      <c r="CU31" s="16">
        <v>0</v>
      </c>
      <c r="CV31" s="16">
        <v>0</v>
      </c>
      <c r="CW31" s="16">
        <v>2827.96</v>
      </c>
      <c r="CX31" s="16">
        <v>0</v>
      </c>
      <c r="CY31" s="16">
        <v>0</v>
      </c>
      <c r="CZ31" s="16">
        <v>2827.96</v>
      </c>
      <c r="DA31" s="17">
        <f t="shared" si="18"/>
        <v>0.10069909449447728</v>
      </c>
      <c r="DB31" s="18">
        <f t="shared" si="1"/>
        <v>1.6069467140101485</v>
      </c>
      <c r="DC31" s="16">
        <f t="shared" si="19"/>
        <v>7.5447301465697185</v>
      </c>
      <c r="DD31" s="19">
        <f t="shared" si="3"/>
        <v>12.123979317123515</v>
      </c>
      <c r="DE31" s="18">
        <f t="shared" si="4"/>
        <v>1.5968427221448978</v>
      </c>
      <c r="DF31" s="20">
        <f t="shared" si="5"/>
        <v>47.47453649666425</v>
      </c>
      <c r="DG31" s="21">
        <f t="shared" si="6"/>
        <v>9.9779976696850181E-2</v>
      </c>
      <c r="DH31" s="22">
        <f t="shared" si="7"/>
        <v>17.895802830649096</v>
      </c>
      <c r="DI31" s="16">
        <f t="shared" si="8"/>
        <v>751663</v>
      </c>
      <c r="DJ31" s="16">
        <f t="shared" si="9"/>
        <v>489918</v>
      </c>
      <c r="DK31" s="16">
        <f t="shared" si="10"/>
        <v>40008</v>
      </c>
      <c r="DL31" s="16">
        <f t="shared" si="11"/>
        <v>27598</v>
      </c>
      <c r="DM31" s="16">
        <f t="shared" si="13"/>
        <v>8121.1920833333334</v>
      </c>
      <c r="DN31" s="16">
        <f t="shared" si="14"/>
        <v>7800</v>
      </c>
      <c r="DO31" s="16">
        <f t="shared" si="15"/>
        <v>69000</v>
      </c>
      <c r="DP31" s="16">
        <f t="shared" si="12"/>
        <v>7065</v>
      </c>
      <c r="DQ31" s="16">
        <f t="shared" si="16"/>
        <v>1401173.1920833334</v>
      </c>
      <c r="DR31" s="16">
        <f t="shared" si="17"/>
        <v>532702.19208333339</v>
      </c>
    </row>
    <row r="32" spans="1:122" x14ac:dyDescent="0.2">
      <c r="A32" s="3" t="s">
        <v>117</v>
      </c>
      <c r="B32" s="65" t="s">
        <v>151</v>
      </c>
      <c r="C32" s="66">
        <v>19531</v>
      </c>
      <c r="D32" s="66">
        <v>2996</v>
      </c>
      <c r="E32" s="4">
        <v>692</v>
      </c>
      <c r="F32" s="4">
        <v>793</v>
      </c>
      <c r="G32" s="4">
        <v>30</v>
      </c>
      <c r="H32" s="4">
        <v>80</v>
      </c>
      <c r="I32" s="4">
        <v>5</v>
      </c>
      <c r="J32" s="4">
        <v>4</v>
      </c>
      <c r="K32" s="3">
        <v>0</v>
      </c>
      <c r="L32" s="5">
        <v>4</v>
      </c>
      <c r="M32" s="4">
        <v>70</v>
      </c>
      <c r="N32" s="6">
        <v>4</v>
      </c>
      <c r="O32" s="4">
        <v>0</v>
      </c>
      <c r="P32" s="4">
        <v>0</v>
      </c>
      <c r="Q32" s="4">
        <v>0</v>
      </c>
      <c r="R32" s="4">
        <v>3</v>
      </c>
      <c r="S32" s="4" t="s">
        <v>116</v>
      </c>
      <c r="T32" s="4">
        <v>25</v>
      </c>
      <c r="U32" s="7">
        <v>2486</v>
      </c>
      <c r="V32" s="73">
        <v>1568</v>
      </c>
      <c r="W32" s="63">
        <v>918</v>
      </c>
      <c r="X32" s="63">
        <v>15939</v>
      </c>
      <c r="Y32" s="63">
        <v>10407</v>
      </c>
      <c r="Z32" s="63">
        <v>5532</v>
      </c>
      <c r="AA32" s="63">
        <v>12333</v>
      </c>
      <c r="AB32" s="63">
        <v>7553</v>
      </c>
      <c r="AC32" s="63">
        <v>4780</v>
      </c>
      <c r="AD32" s="63">
        <v>3606</v>
      </c>
      <c r="AE32" s="63">
        <v>2854</v>
      </c>
      <c r="AF32" s="63">
        <v>752</v>
      </c>
      <c r="AG32" s="7">
        <v>4419</v>
      </c>
      <c r="AH32" s="7">
        <v>3324</v>
      </c>
      <c r="AI32" s="7">
        <v>1095</v>
      </c>
      <c r="AJ32" s="7">
        <v>9773</v>
      </c>
      <c r="AK32" s="7">
        <v>8454</v>
      </c>
      <c r="AL32" s="7">
        <v>1319</v>
      </c>
      <c r="AM32" s="63">
        <v>2811</v>
      </c>
      <c r="AN32" s="63">
        <v>2533</v>
      </c>
      <c r="AO32" s="63">
        <v>278</v>
      </c>
      <c r="AP32" s="9">
        <v>12584</v>
      </c>
      <c r="AQ32" s="9">
        <v>10493</v>
      </c>
      <c r="AR32" s="9">
        <v>8886</v>
      </c>
      <c r="AS32" s="9">
        <v>1607</v>
      </c>
      <c r="AT32" s="9">
        <v>3775</v>
      </c>
      <c r="AU32" s="9">
        <v>3364</v>
      </c>
      <c r="AV32" s="9">
        <v>411</v>
      </c>
      <c r="AW32" s="9">
        <v>14268</v>
      </c>
      <c r="AX32" s="10">
        <v>47210</v>
      </c>
      <c r="AY32" s="10">
        <v>32942</v>
      </c>
      <c r="AZ32" s="75">
        <v>502</v>
      </c>
      <c r="BA32" s="75">
        <v>2914</v>
      </c>
      <c r="BB32" s="75">
        <v>197</v>
      </c>
      <c r="BC32" s="11">
        <v>26143</v>
      </c>
      <c r="BD32" s="11">
        <v>5225</v>
      </c>
      <c r="BE32" s="11">
        <v>3009</v>
      </c>
      <c r="BF32" s="11">
        <v>358</v>
      </c>
      <c r="BG32" s="10">
        <v>29152</v>
      </c>
      <c r="BH32" s="12">
        <v>2396</v>
      </c>
      <c r="BI32" s="8">
        <v>2103</v>
      </c>
      <c r="BJ32" s="8">
        <v>293</v>
      </c>
      <c r="BK32" s="11">
        <v>1435</v>
      </c>
      <c r="BL32" s="11">
        <v>1000</v>
      </c>
      <c r="BM32" s="11">
        <v>653</v>
      </c>
      <c r="BN32" s="11">
        <v>347</v>
      </c>
      <c r="BO32" s="11">
        <v>435</v>
      </c>
      <c r="BP32" s="11">
        <v>358</v>
      </c>
      <c r="BQ32" s="11">
        <v>77</v>
      </c>
      <c r="BR32" s="11"/>
      <c r="BS32" s="11">
        <v>0</v>
      </c>
      <c r="BT32" s="10">
        <v>14</v>
      </c>
      <c r="BU32" s="10">
        <v>2</v>
      </c>
      <c r="BV32" s="11">
        <v>1</v>
      </c>
      <c r="BW32" s="1">
        <v>186</v>
      </c>
      <c r="BX32" s="1">
        <v>154</v>
      </c>
      <c r="BY32" s="1">
        <v>32</v>
      </c>
      <c r="BZ32" s="10"/>
      <c r="CA32" s="10">
        <v>10</v>
      </c>
      <c r="CB32" s="63">
        <v>1382.3333333333333</v>
      </c>
      <c r="CC32" s="63">
        <v>394.84129629629626</v>
      </c>
      <c r="CD32" s="13">
        <v>146</v>
      </c>
      <c r="CE32" s="8">
        <v>137</v>
      </c>
      <c r="CF32" s="8">
        <v>9</v>
      </c>
      <c r="CG32" s="10"/>
      <c r="CH32" s="74">
        <v>115000</v>
      </c>
      <c r="CI32" s="16">
        <v>15540.7665</v>
      </c>
      <c r="CJ32" s="16"/>
      <c r="CK32" s="16">
        <v>1500</v>
      </c>
      <c r="CL32" s="16"/>
      <c r="CM32" s="16">
        <v>4150</v>
      </c>
      <c r="CN32" s="72">
        <v>19197.72</v>
      </c>
      <c r="CO32" s="16">
        <v>7085</v>
      </c>
      <c r="CP32" s="16">
        <v>64000</v>
      </c>
      <c r="CQ32" s="16"/>
      <c r="CR32" s="16">
        <v>226473.4865</v>
      </c>
      <c r="CS32" s="16"/>
      <c r="CT32" s="16"/>
      <c r="CU32" s="16"/>
      <c r="CV32" s="16"/>
      <c r="CW32" s="16"/>
      <c r="CX32" s="16"/>
      <c r="CY32" s="16"/>
      <c r="CZ32" s="16">
        <v>0</v>
      </c>
      <c r="DA32" s="17">
        <f t="shared" si="18"/>
        <v>0.12728482924581436</v>
      </c>
      <c r="DB32" s="18">
        <f t="shared" si="1"/>
        <v>1.686651989145461</v>
      </c>
      <c r="DC32" s="16">
        <f t="shared" si="19"/>
        <v>6.8749161101329612</v>
      </c>
      <c r="DD32" s="19">
        <f t="shared" si="3"/>
        <v>11.595590932363935</v>
      </c>
      <c r="DE32" s="18">
        <f t="shared" si="4"/>
        <v>1.1300082327113063</v>
      </c>
      <c r="DF32" s="20">
        <f t="shared" si="5"/>
        <v>82.996262352158112</v>
      </c>
      <c r="DG32" s="21">
        <f t="shared" si="6"/>
        <v>2.0216133136874519E-2</v>
      </c>
      <c r="DH32" s="22">
        <f t="shared" si="7"/>
        <v>13.928399034593724</v>
      </c>
      <c r="DI32" s="16">
        <f t="shared" si="8"/>
        <v>175329</v>
      </c>
      <c r="DJ32" s="16">
        <f t="shared" si="9"/>
        <v>115423</v>
      </c>
      <c r="DK32" s="16">
        <f t="shared" si="10"/>
        <v>8838</v>
      </c>
      <c r="DL32" s="16">
        <f t="shared" si="11"/>
        <v>7550</v>
      </c>
      <c r="DM32" s="16">
        <f t="shared" si="13"/>
        <v>394.84129629629626</v>
      </c>
      <c r="DN32" s="16">
        <f t="shared" si="14"/>
        <v>1200</v>
      </c>
      <c r="DO32" s="16">
        <f t="shared" si="15"/>
        <v>8400</v>
      </c>
      <c r="DP32" s="16">
        <f t="shared" si="12"/>
        <v>1773</v>
      </c>
      <c r="DQ32" s="16">
        <f t="shared" si="16"/>
        <v>318907.84129629628</v>
      </c>
      <c r="DR32" s="16">
        <f t="shared" si="17"/>
        <v>125140.84129629629</v>
      </c>
    </row>
    <row r="33" spans="1:122" x14ac:dyDescent="0.2">
      <c r="A33" s="3" t="s">
        <v>117</v>
      </c>
      <c r="B33" s="65" t="s">
        <v>152</v>
      </c>
      <c r="C33" s="66">
        <v>13656</v>
      </c>
      <c r="D33" s="66">
        <v>2120</v>
      </c>
      <c r="E33" s="4">
        <v>156</v>
      </c>
      <c r="F33" s="4">
        <v>156</v>
      </c>
      <c r="G33" s="4"/>
      <c r="H33" s="4">
        <v>26</v>
      </c>
      <c r="I33" s="4">
        <v>3</v>
      </c>
      <c r="J33" s="4">
        <v>4</v>
      </c>
      <c r="K33" s="3">
        <v>2</v>
      </c>
      <c r="L33" s="5">
        <v>2</v>
      </c>
      <c r="M33" s="4">
        <v>24</v>
      </c>
      <c r="N33" s="6">
        <v>4</v>
      </c>
      <c r="O33" s="4">
        <v>0</v>
      </c>
      <c r="P33" s="4">
        <v>0</v>
      </c>
      <c r="Q33" s="4">
        <v>0</v>
      </c>
      <c r="R33" s="4">
        <v>2</v>
      </c>
      <c r="S33" s="4" t="s">
        <v>116</v>
      </c>
      <c r="T33" s="4">
        <v>24</v>
      </c>
      <c r="U33" s="7">
        <v>1159</v>
      </c>
      <c r="V33" s="73">
        <v>1016</v>
      </c>
      <c r="W33" s="63">
        <v>143</v>
      </c>
      <c r="X33" s="63">
        <v>10375</v>
      </c>
      <c r="Y33" s="63">
        <v>8161</v>
      </c>
      <c r="Z33" s="63">
        <v>2214</v>
      </c>
      <c r="AA33" s="63">
        <v>8568</v>
      </c>
      <c r="AB33" s="63">
        <v>6600</v>
      </c>
      <c r="AC33" s="63">
        <v>1968</v>
      </c>
      <c r="AD33" s="63">
        <v>1807</v>
      </c>
      <c r="AE33" s="63">
        <v>1561</v>
      </c>
      <c r="AF33" s="63">
        <v>246</v>
      </c>
      <c r="AG33" s="7">
        <v>344</v>
      </c>
      <c r="AH33" s="7">
        <v>227</v>
      </c>
      <c r="AI33" s="7">
        <v>117</v>
      </c>
      <c r="AJ33" s="7">
        <v>2469</v>
      </c>
      <c r="AK33" s="7">
        <v>2158</v>
      </c>
      <c r="AL33" s="7">
        <v>311</v>
      </c>
      <c r="AM33" s="63">
        <v>369</v>
      </c>
      <c r="AN33" s="63">
        <v>327</v>
      </c>
      <c r="AO33" s="63">
        <v>42</v>
      </c>
      <c r="AP33" s="9">
        <v>2838</v>
      </c>
      <c r="AQ33" s="9">
        <v>4737</v>
      </c>
      <c r="AR33" s="9">
        <v>3873</v>
      </c>
      <c r="AS33" s="9">
        <v>864</v>
      </c>
      <c r="AT33" s="9">
        <v>1120</v>
      </c>
      <c r="AU33" s="9">
        <v>981</v>
      </c>
      <c r="AV33" s="9">
        <v>139</v>
      </c>
      <c r="AW33" s="9">
        <v>5857</v>
      </c>
      <c r="AX33" s="10">
        <v>19414</v>
      </c>
      <c r="AY33" s="10">
        <v>13557</v>
      </c>
      <c r="AZ33" s="75">
        <v>303</v>
      </c>
      <c r="BA33" s="75">
        <v>3278</v>
      </c>
      <c r="BB33" s="75">
        <v>145</v>
      </c>
      <c r="BC33" s="11">
        <v>22266</v>
      </c>
      <c r="BD33" s="11">
        <v>4224</v>
      </c>
      <c r="BE33" s="11">
        <v>1100</v>
      </c>
      <c r="BF33" s="11">
        <v>87</v>
      </c>
      <c r="BG33" s="10">
        <v>23366</v>
      </c>
      <c r="BH33" s="12">
        <v>54</v>
      </c>
      <c r="BI33" s="8">
        <v>53</v>
      </c>
      <c r="BJ33" s="8">
        <v>1</v>
      </c>
      <c r="BK33" s="11">
        <v>584</v>
      </c>
      <c r="BL33" s="11">
        <v>518</v>
      </c>
      <c r="BM33" s="11">
        <v>379</v>
      </c>
      <c r="BN33" s="11">
        <v>139</v>
      </c>
      <c r="BO33" s="11">
        <v>66</v>
      </c>
      <c r="BP33" s="11">
        <v>54</v>
      </c>
      <c r="BQ33" s="11">
        <v>12</v>
      </c>
      <c r="BR33" s="11"/>
      <c r="BS33" s="11">
        <v>129</v>
      </c>
      <c r="BT33" s="10">
        <v>8</v>
      </c>
      <c r="BU33" s="10">
        <v>4</v>
      </c>
      <c r="BV33" s="11"/>
      <c r="BW33" s="1">
        <v>8</v>
      </c>
      <c r="BX33" s="1">
        <v>6</v>
      </c>
      <c r="BY33" s="1">
        <v>2</v>
      </c>
      <c r="BZ33" s="10"/>
      <c r="CA33" s="10"/>
      <c r="CB33" s="63">
        <v>1980.3333333333335</v>
      </c>
      <c r="CC33" s="63">
        <v>611.93648148148145</v>
      </c>
      <c r="CD33" s="13">
        <v>89</v>
      </c>
      <c r="CE33" s="8">
        <v>85</v>
      </c>
      <c r="CF33" s="8">
        <v>4</v>
      </c>
      <c r="CG33" s="10"/>
      <c r="CH33" s="74">
        <v>90427.44</v>
      </c>
      <c r="CI33" s="16">
        <v>11236.183874999999</v>
      </c>
      <c r="CJ33" s="16"/>
      <c r="CK33" s="16">
        <v>2000</v>
      </c>
      <c r="CL33" s="16"/>
      <c r="CM33" s="16">
        <v>500</v>
      </c>
      <c r="CN33" s="72">
        <v>14760.08</v>
      </c>
      <c r="CO33" s="16">
        <v>3565</v>
      </c>
      <c r="CP33" s="16">
        <v>10000</v>
      </c>
      <c r="CQ33" s="16"/>
      <c r="CR33" s="16">
        <v>132488.70387500001</v>
      </c>
      <c r="CS33" s="16"/>
      <c r="CT33" s="16"/>
      <c r="CU33" s="16"/>
      <c r="CV33" s="16"/>
      <c r="CW33" s="16"/>
      <c r="CX33" s="16"/>
      <c r="CY33" s="16"/>
      <c r="CZ33" s="16">
        <v>0</v>
      </c>
      <c r="DA33" s="17">
        <f t="shared" si="18"/>
        <v>8.4871118922085528E-2</v>
      </c>
      <c r="DB33" s="18">
        <f t="shared" si="1"/>
        <v>0.99275043936731111</v>
      </c>
      <c r="DC33" s="16">
        <f t="shared" si="19"/>
        <v>9.7727154883086236</v>
      </c>
      <c r="DD33" s="19">
        <f t="shared" si="3"/>
        <v>9.7018675948301123</v>
      </c>
      <c r="DE33" s="18">
        <f t="shared" si="4"/>
        <v>0.5802020029102114</v>
      </c>
      <c r="DF33" s="20">
        <f t="shared" si="5"/>
        <v>43.350908025776214</v>
      </c>
      <c r="DG33" s="21">
        <f t="shared" si="6"/>
        <v>4.4810814402568941E-2</v>
      </c>
      <c r="DH33" s="22">
        <f t="shared" si="7"/>
        <v>14.301984469370147</v>
      </c>
      <c r="DI33" s="16">
        <f t="shared" si="8"/>
        <v>114125</v>
      </c>
      <c r="DJ33" s="16">
        <f t="shared" si="9"/>
        <v>52107</v>
      </c>
      <c r="DK33" s="16">
        <f t="shared" si="10"/>
        <v>688</v>
      </c>
      <c r="DL33" s="16">
        <f t="shared" si="11"/>
        <v>2240</v>
      </c>
      <c r="DM33" s="16">
        <f t="shared" si="13"/>
        <v>611.93648148148145</v>
      </c>
      <c r="DN33" s="16">
        <f t="shared" si="14"/>
        <v>2400</v>
      </c>
      <c r="DO33" s="16">
        <f t="shared" si="15"/>
        <v>4800</v>
      </c>
      <c r="DP33" s="16">
        <f t="shared" si="12"/>
        <v>1305</v>
      </c>
      <c r="DQ33" s="16">
        <f t="shared" si="16"/>
        <v>178276.93648148148</v>
      </c>
      <c r="DR33" s="16">
        <f t="shared" si="17"/>
        <v>56263.936481481483</v>
      </c>
    </row>
    <row r="34" spans="1:122" x14ac:dyDescent="0.2">
      <c r="A34" s="3" t="s">
        <v>117</v>
      </c>
      <c r="B34" s="65" t="s">
        <v>153</v>
      </c>
      <c r="C34" s="66">
        <v>8689</v>
      </c>
      <c r="D34" s="66">
        <v>1698</v>
      </c>
      <c r="E34" s="4">
        <v>370</v>
      </c>
      <c r="F34" s="4">
        <v>400</v>
      </c>
      <c r="G34" s="4">
        <v>60</v>
      </c>
      <c r="H34" s="4">
        <v>40</v>
      </c>
      <c r="I34" s="4">
        <v>1</v>
      </c>
      <c r="J34" s="4">
        <v>2</v>
      </c>
      <c r="K34" s="3">
        <v>0</v>
      </c>
      <c r="L34" s="5">
        <v>3</v>
      </c>
      <c r="M34" s="4">
        <v>40</v>
      </c>
      <c r="N34" s="6">
        <v>3</v>
      </c>
      <c r="O34" s="4">
        <v>0</v>
      </c>
      <c r="P34" s="4">
        <v>0</v>
      </c>
      <c r="Q34" s="4">
        <v>0</v>
      </c>
      <c r="R34" s="4">
        <v>0</v>
      </c>
      <c r="S34" s="4" t="s">
        <v>116</v>
      </c>
      <c r="T34" s="4">
        <v>29</v>
      </c>
      <c r="U34" s="7">
        <v>969</v>
      </c>
      <c r="V34" s="73">
        <v>707</v>
      </c>
      <c r="W34" s="63">
        <v>262</v>
      </c>
      <c r="X34" s="63">
        <v>7700</v>
      </c>
      <c r="Y34" s="63">
        <v>4373</v>
      </c>
      <c r="Z34" s="63">
        <v>3327</v>
      </c>
      <c r="AA34" s="63">
        <v>5709</v>
      </c>
      <c r="AB34" s="63">
        <v>3174</v>
      </c>
      <c r="AC34" s="63">
        <v>2535</v>
      </c>
      <c r="AD34" s="63">
        <v>1991</v>
      </c>
      <c r="AE34" s="63">
        <v>1199</v>
      </c>
      <c r="AF34" s="63">
        <v>792</v>
      </c>
      <c r="AG34" s="7">
        <v>695</v>
      </c>
      <c r="AH34" s="7">
        <v>492</v>
      </c>
      <c r="AI34" s="7">
        <v>203</v>
      </c>
      <c r="AJ34" s="7">
        <v>5072</v>
      </c>
      <c r="AK34" s="7">
        <v>4170</v>
      </c>
      <c r="AL34" s="7">
        <v>902</v>
      </c>
      <c r="AM34" s="63">
        <v>773</v>
      </c>
      <c r="AN34" s="63">
        <v>679</v>
      </c>
      <c r="AO34" s="63">
        <v>94</v>
      </c>
      <c r="AP34" s="9">
        <v>5845</v>
      </c>
      <c r="AQ34" s="9">
        <v>7005</v>
      </c>
      <c r="AR34" s="9">
        <v>5868</v>
      </c>
      <c r="AS34" s="9">
        <v>1137</v>
      </c>
      <c r="AT34" s="9">
        <v>1773</v>
      </c>
      <c r="AU34" s="9">
        <v>1523</v>
      </c>
      <c r="AV34" s="9">
        <v>250</v>
      </c>
      <c r="AW34" s="9">
        <v>8778</v>
      </c>
      <c r="AX34" s="10">
        <v>23018</v>
      </c>
      <c r="AY34" s="10">
        <v>14240</v>
      </c>
      <c r="AZ34" s="75">
        <v>143</v>
      </c>
      <c r="BA34" s="75">
        <v>1335</v>
      </c>
      <c r="BB34" s="75">
        <v>97</v>
      </c>
      <c r="BC34" s="11">
        <v>15288</v>
      </c>
      <c r="BD34" s="11">
        <v>4669</v>
      </c>
      <c r="BE34" s="11">
        <v>887</v>
      </c>
      <c r="BF34" s="11">
        <v>127</v>
      </c>
      <c r="BG34" s="10">
        <v>16175</v>
      </c>
      <c r="BH34" s="12">
        <v>297</v>
      </c>
      <c r="BI34" s="8">
        <v>282</v>
      </c>
      <c r="BJ34" s="8">
        <v>15</v>
      </c>
      <c r="BK34" s="11">
        <v>1048</v>
      </c>
      <c r="BL34" s="11">
        <v>585</v>
      </c>
      <c r="BM34" s="11">
        <v>327</v>
      </c>
      <c r="BN34" s="11">
        <v>258</v>
      </c>
      <c r="BO34" s="11">
        <v>463</v>
      </c>
      <c r="BP34" s="11">
        <v>321</v>
      </c>
      <c r="BQ34" s="11">
        <v>142</v>
      </c>
      <c r="BR34" s="11"/>
      <c r="BS34" s="11">
        <v>0</v>
      </c>
      <c r="BT34" s="10">
        <v>1</v>
      </c>
      <c r="BU34" s="10">
        <v>1</v>
      </c>
      <c r="BV34" s="11"/>
      <c r="BW34" s="1">
        <v>26</v>
      </c>
      <c r="BX34" s="1">
        <v>23</v>
      </c>
      <c r="BY34" s="1">
        <v>3</v>
      </c>
      <c r="BZ34" s="10"/>
      <c r="CA34" s="10"/>
      <c r="CB34" s="63">
        <v>2457</v>
      </c>
      <c r="CC34" s="63">
        <v>1352.4188888888889</v>
      </c>
      <c r="CD34" s="13">
        <v>94</v>
      </c>
      <c r="CE34" s="8">
        <v>88</v>
      </c>
      <c r="CF34" s="8">
        <v>6</v>
      </c>
      <c r="CG34" s="10"/>
      <c r="CH34" s="74">
        <v>43000</v>
      </c>
      <c r="CI34" s="16">
        <v>6805.1182500000004</v>
      </c>
      <c r="CJ34" s="16"/>
      <c r="CK34" s="16"/>
      <c r="CL34" s="16"/>
      <c r="CM34" s="16">
        <v>500</v>
      </c>
      <c r="CN34" s="72">
        <v>10910.68</v>
      </c>
      <c r="CO34" s="16">
        <v>2851.2799999999997</v>
      </c>
      <c r="CP34" s="16">
        <v>10000</v>
      </c>
      <c r="CQ34" s="16"/>
      <c r="CR34" s="16">
        <v>74067.078249999991</v>
      </c>
      <c r="CS34" s="16"/>
      <c r="CT34" s="16"/>
      <c r="CU34" s="16"/>
      <c r="CV34" s="16"/>
      <c r="CW34" s="16"/>
      <c r="CX34" s="16"/>
      <c r="CY34" s="16"/>
      <c r="CZ34" s="16">
        <v>0</v>
      </c>
      <c r="DA34" s="17">
        <f t="shared" si="18"/>
        <v>0.1115203130394752</v>
      </c>
      <c r="DB34" s="18">
        <f t="shared" si="1"/>
        <v>1.6388537230981701</v>
      </c>
      <c r="DC34" s="16">
        <f t="shared" si="19"/>
        <v>5.2013397647471908</v>
      </c>
      <c r="DD34" s="19">
        <f t="shared" si="3"/>
        <v>8.5242350385544938</v>
      </c>
      <c r="DE34" s="18">
        <f t="shared" si="4"/>
        <v>0.880370942812983</v>
      </c>
      <c r="DF34" s="20">
        <f t="shared" si="5"/>
        <v>123.60455748647715</v>
      </c>
      <c r="DG34" s="21">
        <f t="shared" si="6"/>
        <v>0.15564724236262964</v>
      </c>
      <c r="DH34" s="22">
        <f t="shared" si="7"/>
        <v>17.722394220846233</v>
      </c>
      <c r="DI34" s="16">
        <f t="shared" si="8"/>
        <v>84700</v>
      </c>
      <c r="DJ34" s="16">
        <f t="shared" si="9"/>
        <v>77055</v>
      </c>
      <c r="DK34" s="16">
        <f t="shared" si="10"/>
        <v>1390</v>
      </c>
      <c r="DL34" s="16">
        <f t="shared" si="11"/>
        <v>3546</v>
      </c>
      <c r="DM34" s="16">
        <f t="shared" si="13"/>
        <v>1352.4188888888889</v>
      </c>
      <c r="DN34" s="16">
        <f t="shared" si="14"/>
        <v>600</v>
      </c>
      <c r="DO34" s="16">
        <f t="shared" si="15"/>
        <v>600</v>
      </c>
      <c r="DP34" s="16">
        <f t="shared" si="12"/>
        <v>873</v>
      </c>
      <c r="DQ34" s="16">
        <f t="shared" si="16"/>
        <v>170116.41888888887</v>
      </c>
      <c r="DR34" s="16">
        <f t="shared" si="17"/>
        <v>82826.418888888889</v>
      </c>
    </row>
    <row r="35" spans="1:122" x14ac:dyDescent="0.2">
      <c r="A35" s="3" t="s">
        <v>117</v>
      </c>
      <c r="B35" s="65" t="s">
        <v>154</v>
      </c>
      <c r="C35" s="66">
        <v>5925</v>
      </c>
      <c r="D35" s="66">
        <v>791</v>
      </c>
      <c r="E35" s="4">
        <v>102</v>
      </c>
      <c r="F35" s="4">
        <v>110</v>
      </c>
      <c r="G35" s="4">
        <v>30</v>
      </c>
      <c r="H35" s="4">
        <v>6</v>
      </c>
      <c r="I35" s="4">
        <v>1</v>
      </c>
      <c r="J35" s="4">
        <v>4</v>
      </c>
      <c r="K35" s="3">
        <v>1</v>
      </c>
      <c r="L35" s="5">
        <v>0</v>
      </c>
      <c r="M35" s="4">
        <v>0</v>
      </c>
      <c r="N35" s="6">
        <v>1</v>
      </c>
      <c r="O35" s="4">
        <v>0</v>
      </c>
      <c r="P35" s="4">
        <v>0</v>
      </c>
      <c r="Q35" s="4">
        <v>0</v>
      </c>
      <c r="R35" s="4">
        <v>0</v>
      </c>
      <c r="S35" s="4" t="s">
        <v>115</v>
      </c>
      <c r="T35" s="4">
        <v>17</v>
      </c>
      <c r="U35" s="7">
        <v>644</v>
      </c>
      <c r="V35" s="73">
        <v>458</v>
      </c>
      <c r="W35" s="63">
        <v>186</v>
      </c>
      <c r="X35" s="63">
        <v>6631</v>
      </c>
      <c r="Y35" s="63">
        <v>3097</v>
      </c>
      <c r="Z35" s="63">
        <v>3534</v>
      </c>
      <c r="AA35" s="63">
        <v>5677</v>
      </c>
      <c r="AB35" s="63">
        <v>2711</v>
      </c>
      <c r="AC35" s="63">
        <v>2966</v>
      </c>
      <c r="AD35" s="63">
        <v>954</v>
      </c>
      <c r="AE35" s="63">
        <v>386</v>
      </c>
      <c r="AF35" s="63">
        <v>568</v>
      </c>
      <c r="AG35" s="7">
        <v>948</v>
      </c>
      <c r="AH35" s="7">
        <v>649</v>
      </c>
      <c r="AI35" s="7">
        <v>299</v>
      </c>
      <c r="AJ35" s="7">
        <v>5300</v>
      </c>
      <c r="AK35" s="7">
        <v>3991</v>
      </c>
      <c r="AL35" s="7">
        <v>1309</v>
      </c>
      <c r="AM35" s="63">
        <v>1093</v>
      </c>
      <c r="AN35" s="63">
        <v>910</v>
      </c>
      <c r="AO35" s="63">
        <v>183</v>
      </c>
      <c r="AP35" s="9">
        <v>6393</v>
      </c>
      <c r="AQ35" s="9">
        <v>5819</v>
      </c>
      <c r="AR35" s="9">
        <v>4093</v>
      </c>
      <c r="AS35" s="9">
        <v>1726</v>
      </c>
      <c r="AT35" s="9">
        <v>1133</v>
      </c>
      <c r="AU35" s="9">
        <v>919</v>
      </c>
      <c r="AV35" s="9">
        <v>214</v>
      </c>
      <c r="AW35" s="9">
        <v>6952</v>
      </c>
      <c r="AX35" s="10">
        <v>20924</v>
      </c>
      <c r="AY35" s="10">
        <v>13972</v>
      </c>
      <c r="AZ35" s="75">
        <v>157</v>
      </c>
      <c r="BA35" s="75">
        <v>1988</v>
      </c>
      <c r="BB35" s="75">
        <v>79</v>
      </c>
      <c r="BC35" s="11">
        <v>10693</v>
      </c>
      <c r="BD35" s="11">
        <v>3524</v>
      </c>
      <c r="BE35" s="11">
        <v>746</v>
      </c>
      <c r="BF35" s="11">
        <v>151</v>
      </c>
      <c r="BG35" s="10">
        <v>11439</v>
      </c>
      <c r="BH35" s="12">
        <v>35</v>
      </c>
      <c r="BI35" s="8">
        <v>27</v>
      </c>
      <c r="BJ35" s="8">
        <v>8</v>
      </c>
      <c r="BK35" s="11">
        <v>254</v>
      </c>
      <c r="BL35" s="11">
        <v>176</v>
      </c>
      <c r="BM35" s="11">
        <v>131</v>
      </c>
      <c r="BN35" s="11">
        <v>45</v>
      </c>
      <c r="BO35" s="11">
        <v>78</v>
      </c>
      <c r="BP35" s="11">
        <v>65</v>
      </c>
      <c r="BQ35" s="11">
        <v>13</v>
      </c>
      <c r="BR35" s="11"/>
      <c r="BS35" s="11">
        <v>27</v>
      </c>
      <c r="BT35" s="10"/>
      <c r="BU35" s="10"/>
      <c r="BV35" s="11"/>
      <c r="BW35" s="1">
        <v>63</v>
      </c>
      <c r="BX35" s="1">
        <v>42</v>
      </c>
      <c r="BY35" s="1">
        <v>21</v>
      </c>
      <c r="BZ35" s="10">
        <v>1</v>
      </c>
      <c r="CA35" s="10"/>
      <c r="CB35" s="63">
        <v>1577.3333333333333</v>
      </c>
      <c r="CC35" s="63">
        <v>293.50509259259263</v>
      </c>
      <c r="CD35" s="13">
        <v>42</v>
      </c>
      <c r="CE35" s="8">
        <v>38</v>
      </c>
      <c r="CF35" s="8">
        <v>4</v>
      </c>
      <c r="CG35" s="10"/>
      <c r="CH35" s="74">
        <v>30000</v>
      </c>
      <c r="CI35" s="16">
        <v>5087.6122500000001</v>
      </c>
      <c r="CJ35" s="16"/>
      <c r="CK35" s="16"/>
      <c r="CL35" s="16"/>
      <c r="CM35" s="16">
        <v>500</v>
      </c>
      <c r="CN35" s="72">
        <v>8717.32</v>
      </c>
      <c r="CO35" s="16">
        <v>2985</v>
      </c>
      <c r="CP35" s="16">
        <v>5000</v>
      </c>
      <c r="CQ35" s="16"/>
      <c r="CR35" s="16">
        <v>52289.932249999998</v>
      </c>
      <c r="CS35" s="16"/>
      <c r="CT35" s="16"/>
      <c r="CU35" s="16"/>
      <c r="CV35" s="16"/>
      <c r="CW35" s="16"/>
      <c r="CX35" s="16"/>
      <c r="CY35" s="16"/>
      <c r="CZ35" s="16">
        <v>0</v>
      </c>
      <c r="DA35" s="17">
        <f t="shared" si="18"/>
        <v>0.10869198312236288</v>
      </c>
      <c r="DB35" s="18">
        <f t="shared" si="1"/>
        <v>2.3581434599156119</v>
      </c>
      <c r="DC35" s="16">
        <f t="shared" si="19"/>
        <v>3.742480120956198</v>
      </c>
      <c r="DD35" s="19">
        <f t="shared" si="3"/>
        <v>8.8253050210970461</v>
      </c>
      <c r="DE35" s="18">
        <f t="shared" si="4"/>
        <v>1.2214354401608531</v>
      </c>
      <c r="DF35" s="20">
        <f t="shared" si="5"/>
        <v>53.502109704641349</v>
      </c>
      <c r="DG35" s="21">
        <f t="shared" si="6"/>
        <v>4.9536724488201289E-2</v>
      </c>
      <c r="DH35" s="22">
        <f t="shared" si="7"/>
        <v>22.563664596273291</v>
      </c>
      <c r="DI35" s="16">
        <f t="shared" si="8"/>
        <v>72941</v>
      </c>
      <c r="DJ35" s="16">
        <f t="shared" si="9"/>
        <v>64009</v>
      </c>
      <c r="DK35" s="16">
        <f t="shared" si="10"/>
        <v>1896</v>
      </c>
      <c r="DL35" s="16">
        <f t="shared" si="11"/>
        <v>2266</v>
      </c>
      <c r="DM35" s="16">
        <f t="shared" si="13"/>
        <v>293.50509259259263</v>
      </c>
      <c r="DN35" s="16">
        <f t="shared" si="14"/>
        <v>0</v>
      </c>
      <c r="DO35" s="16">
        <f t="shared" si="15"/>
        <v>0</v>
      </c>
      <c r="DP35" s="16">
        <f t="shared" si="12"/>
        <v>711</v>
      </c>
      <c r="DQ35" s="16">
        <f t="shared" si="16"/>
        <v>142116.50509259259</v>
      </c>
      <c r="DR35" s="16">
        <f t="shared" si="17"/>
        <v>67279.50509259259</v>
      </c>
    </row>
    <row r="36" spans="1:122" x14ac:dyDescent="0.2">
      <c r="A36" s="3"/>
      <c r="B36" s="26" t="s">
        <v>197</v>
      </c>
      <c r="C36" s="66">
        <f>SUM(C2:C35)</f>
        <v>759719</v>
      </c>
      <c r="D36" s="66">
        <f>SUM(D2:D35)</f>
        <v>109658</v>
      </c>
      <c r="E36" s="76">
        <v>27808.2</v>
      </c>
      <c r="F36" s="76">
        <v>35138.199999999997</v>
      </c>
      <c r="G36" s="76">
        <v>3563.7999999999997</v>
      </c>
      <c r="H36" s="76">
        <v>3472</v>
      </c>
      <c r="I36" s="76">
        <v>231</v>
      </c>
      <c r="J36" s="76">
        <v>298</v>
      </c>
      <c r="K36" s="76">
        <v>125</v>
      </c>
      <c r="L36" s="76">
        <v>89</v>
      </c>
      <c r="M36" s="76">
        <v>1575</v>
      </c>
      <c r="N36" s="6">
        <v>214</v>
      </c>
      <c r="O36" s="76">
        <v>21</v>
      </c>
      <c r="P36" s="76">
        <v>379</v>
      </c>
      <c r="Q36" s="76">
        <v>4</v>
      </c>
      <c r="R36" s="76">
        <v>53</v>
      </c>
      <c r="S36" s="76">
        <v>14</v>
      </c>
      <c r="T36" s="76">
        <v>1190.3599999999999</v>
      </c>
      <c r="U36" s="76">
        <v>89264</v>
      </c>
      <c r="V36" s="76">
        <v>64456</v>
      </c>
      <c r="W36" s="76">
        <v>24808</v>
      </c>
      <c r="X36" s="76">
        <v>759364</v>
      </c>
      <c r="Y36" s="76">
        <v>500209</v>
      </c>
      <c r="Z36" s="76">
        <v>259155</v>
      </c>
      <c r="AA36" s="76">
        <v>540933</v>
      </c>
      <c r="AB36" s="76">
        <v>335741</v>
      </c>
      <c r="AC36" s="76">
        <v>205192</v>
      </c>
      <c r="AD36" s="76">
        <v>218431</v>
      </c>
      <c r="AE36" s="76">
        <v>164468</v>
      </c>
      <c r="AF36" s="76">
        <v>53963</v>
      </c>
      <c r="AG36" s="76">
        <v>238010</v>
      </c>
      <c r="AH36" s="76">
        <v>191687</v>
      </c>
      <c r="AI36" s="76">
        <v>46323</v>
      </c>
      <c r="AJ36" s="76">
        <v>355981</v>
      </c>
      <c r="AK36" s="76">
        <v>293268</v>
      </c>
      <c r="AL36" s="76">
        <v>62713</v>
      </c>
      <c r="AM36" s="76">
        <v>113719</v>
      </c>
      <c r="AN36" s="76">
        <v>101850</v>
      </c>
      <c r="AO36" s="76">
        <v>11869</v>
      </c>
      <c r="AP36" s="76">
        <v>469700</v>
      </c>
      <c r="AQ36" s="76">
        <v>357030</v>
      </c>
      <c r="AR36" s="76">
        <v>294348</v>
      </c>
      <c r="AS36" s="76">
        <v>62682</v>
      </c>
      <c r="AT36" s="76">
        <v>113602</v>
      </c>
      <c r="AU36" s="76">
        <v>101742</v>
      </c>
      <c r="AV36" s="76">
        <v>11860</v>
      </c>
      <c r="AW36" s="76">
        <v>470632</v>
      </c>
      <c r="AX36" s="76">
        <v>1937706</v>
      </c>
      <c r="AY36" s="76">
        <v>1467074</v>
      </c>
      <c r="AZ36" s="76">
        <v>22748</v>
      </c>
      <c r="BA36" s="76">
        <v>176661</v>
      </c>
      <c r="BB36" s="76">
        <v>8500</v>
      </c>
      <c r="BC36" s="76">
        <v>1183926</v>
      </c>
      <c r="BD36" s="76">
        <v>320141</v>
      </c>
      <c r="BE36" s="76">
        <v>145054</v>
      </c>
      <c r="BF36" s="76">
        <v>16106</v>
      </c>
      <c r="BG36" s="10">
        <v>1328980</v>
      </c>
      <c r="BH36" s="12">
        <v>48702</v>
      </c>
      <c r="BI36" s="10">
        <v>43313</v>
      </c>
      <c r="BJ36" s="10">
        <v>5389</v>
      </c>
      <c r="BK36" s="10">
        <v>45421</v>
      </c>
      <c r="BL36" s="10">
        <v>32538</v>
      </c>
      <c r="BM36" s="10">
        <v>17851</v>
      </c>
      <c r="BN36" s="10">
        <v>14075</v>
      </c>
      <c r="BO36" s="10">
        <v>12883</v>
      </c>
      <c r="BP36" s="10">
        <v>10264</v>
      </c>
      <c r="BQ36" s="10">
        <v>2745</v>
      </c>
      <c r="BR36" s="10">
        <v>0</v>
      </c>
      <c r="BS36" s="10">
        <v>5552</v>
      </c>
      <c r="BT36" s="10">
        <v>886</v>
      </c>
      <c r="BU36" s="10">
        <v>152</v>
      </c>
      <c r="BV36" s="10">
        <v>53</v>
      </c>
      <c r="BW36" s="76">
        <v>6894</v>
      </c>
      <c r="BX36" s="76">
        <v>5904</v>
      </c>
      <c r="BY36" s="76">
        <v>990</v>
      </c>
      <c r="BZ36" s="10">
        <v>1336</v>
      </c>
      <c r="CA36" s="10">
        <v>381</v>
      </c>
      <c r="CB36" s="10">
        <v>433845.16666666657</v>
      </c>
      <c r="CC36" s="10">
        <v>235710.19337962964</v>
      </c>
      <c r="CD36" s="10">
        <v>15120</v>
      </c>
      <c r="CE36" s="10">
        <v>13962</v>
      </c>
      <c r="CF36" s="10">
        <v>1158</v>
      </c>
      <c r="CG36" s="76">
        <v>511624</v>
      </c>
      <c r="CH36" s="16">
        <v>6258492.8600000013</v>
      </c>
      <c r="CI36" s="16">
        <v>573340.54555000004</v>
      </c>
      <c r="CJ36" s="16">
        <v>33514.879999999997</v>
      </c>
      <c r="CK36" s="16">
        <v>112912.54000000001</v>
      </c>
      <c r="CL36" s="16">
        <v>198.69</v>
      </c>
      <c r="CM36" s="16">
        <v>181941.59</v>
      </c>
      <c r="CN36" s="16">
        <v>743139.83999999985</v>
      </c>
      <c r="CO36" s="16">
        <v>409387.78</v>
      </c>
      <c r="CP36" s="16">
        <v>1744219.68</v>
      </c>
      <c r="CQ36" s="16">
        <v>43149.97</v>
      </c>
      <c r="CR36" s="16">
        <v>10100298.37555</v>
      </c>
      <c r="CS36" s="16"/>
      <c r="CT36" s="16"/>
      <c r="CU36" s="16"/>
      <c r="CV36" s="16"/>
      <c r="CW36" s="16"/>
      <c r="CX36" s="16"/>
      <c r="CY36" s="16"/>
      <c r="CZ36" s="16">
        <v>301039.84000000003</v>
      </c>
      <c r="DA36" s="17">
        <f t="shared" si="18"/>
        <v>0.11749607420638421</v>
      </c>
      <c r="DB36" s="18">
        <f t="shared" si="1"/>
        <v>1.9310745157090976</v>
      </c>
      <c r="DC36" s="16">
        <f t="shared" si="19"/>
        <v>6.8846550177768808</v>
      </c>
      <c r="DD36" s="19">
        <f t="shared" si="3"/>
        <v>13.2947818542777</v>
      </c>
      <c r="DE36" s="18">
        <f t="shared" si="4"/>
        <v>1.1039097653839787</v>
      </c>
      <c r="DF36" s="20">
        <f t="shared" si="5"/>
        <v>68.860986759578225</v>
      </c>
      <c r="DG36" s="21">
        <f t="shared" si="6"/>
        <v>0.31025970573281653</v>
      </c>
      <c r="DH36" s="22">
        <f t="shared" si="7"/>
        <v>16.445666786162395</v>
      </c>
      <c r="DI36" s="16">
        <f t="shared" si="8"/>
        <v>8353004</v>
      </c>
      <c r="DJ36" s="16">
        <f t="shared" si="9"/>
        <v>3927330</v>
      </c>
      <c r="DK36" s="16">
        <f t="shared" si="10"/>
        <v>476020</v>
      </c>
      <c r="DL36" s="16">
        <f t="shared" si="11"/>
        <v>227204</v>
      </c>
      <c r="DM36" s="16">
        <f t="shared" si="13"/>
        <v>235710.19337962964</v>
      </c>
      <c r="DN36" s="16">
        <f t="shared" si="14"/>
        <v>91200</v>
      </c>
      <c r="DO36" s="16">
        <f t="shared" si="15"/>
        <v>531600</v>
      </c>
      <c r="DP36" s="16">
        <f t="shared" si="15"/>
        <v>91200</v>
      </c>
      <c r="DQ36" s="16">
        <f t="shared" si="16"/>
        <v>13933268.193379629</v>
      </c>
      <c r="DR36" s="16">
        <f t="shared" si="17"/>
        <v>4481444.1933796294</v>
      </c>
    </row>
    <row r="37" spans="1:122" ht="57" x14ac:dyDescent="0.2">
      <c r="A37" s="3"/>
      <c r="B37" s="65" t="s">
        <v>196</v>
      </c>
      <c r="C37" s="27"/>
      <c r="D37" s="2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2"/>
      <c r="S37" s="3"/>
      <c r="T37" s="21"/>
      <c r="U37" s="77">
        <v>89288</v>
      </c>
      <c r="V37" s="78">
        <v>64477</v>
      </c>
      <c r="W37" s="79">
        <v>24811</v>
      </c>
      <c r="X37" s="77"/>
      <c r="Y37" s="10"/>
      <c r="Z37" s="10"/>
      <c r="AA37" s="10"/>
      <c r="AB37" s="10"/>
      <c r="AC37" s="10"/>
      <c r="AD37" s="10"/>
      <c r="AE37" s="10"/>
      <c r="AF37" s="10"/>
      <c r="AG37" s="10">
        <v>238010</v>
      </c>
      <c r="AH37" s="10"/>
      <c r="AI37" s="10"/>
      <c r="AJ37" s="10"/>
      <c r="AK37" s="10"/>
      <c r="AL37" s="10"/>
      <c r="AM37" s="10"/>
      <c r="AN37" s="7"/>
      <c r="AO37" s="10"/>
      <c r="AP37" s="9">
        <v>0</v>
      </c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80"/>
      <c r="BD37" s="80"/>
      <c r="BE37" s="80"/>
      <c r="BF37" s="80"/>
      <c r="BG37" s="8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63"/>
      <c r="CC37" s="63"/>
      <c r="CD37" s="10"/>
      <c r="CE37" s="10"/>
      <c r="CF37" s="10"/>
      <c r="CG37" s="10">
        <v>0</v>
      </c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18"/>
      <c r="DC37" s="16"/>
      <c r="DD37" s="19"/>
      <c r="DE37" s="3"/>
      <c r="DF37" s="3"/>
      <c r="DG37" s="21"/>
      <c r="DH37" s="3"/>
      <c r="DI37" s="16"/>
      <c r="DJ37" s="16"/>
      <c r="DK37" s="16"/>
      <c r="DL37" s="16"/>
      <c r="DM37" s="16"/>
      <c r="DN37" s="16"/>
      <c r="DO37" s="16"/>
      <c r="DP37" s="16"/>
    </row>
    <row r="38" spans="1:122" x14ac:dyDescent="0.2">
      <c r="A38" s="3"/>
      <c r="B38" s="26"/>
      <c r="C38" s="3"/>
      <c r="D38" s="7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2"/>
      <c r="S38" s="3"/>
      <c r="T38" s="21"/>
      <c r="U38" s="3">
        <v>-24</v>
      </c>
      <c r="V38" s="3">
        <v>-21</v>
      </c>
      <c r="W38" s="3">
        <v>-3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7"/>
      <c r="AO38" s="10"/>
      <c r="AP38" s="9">
        <v>0</v>
      </c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>
        <v>0</v>
      </c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63"/>
      <c r="CC38" s="63"/>
      <c r="CD38" s="10"/>
      <c r="CE38" s="10"/>
      <c r="CF38" s="10"/>
      <c r="CG38" s="10">
        <v>0</v>
      </c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18"/>
      <c r="DC38" s="16"/>
      <c r="DD38" s="19"/>
      <c r="DE38" s="3"/>
      <c r="DF38" s="3"/>
      <c r="DG38" s="21"/>
      <c r="DH38" s="3"/>
      <c r="DI38" s="16"/>
      <c r="DJ38" s="16"/>
      <c r="DK38" s="16"/>
      <c r="DL38" s="16"/>
      <c r="DM38" s="16"/>
      <c r="DN38" s="16"/>
      <c r="DO38" s="16"/>
      <c r="DP38" s="16"/>
    </row>
    <row r="39" spans="1:122" x14ac:dyDescent="0.2">
      <c r="A39" s="3"/>
      <c r="B39" s="26" t="s">
        <v>155</v>
      </c>
      <c r="C39" s="3"/>
      <c r="D39" s="3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9">
        <v>0</v>
      </c>
      <c r="AQ39" s="26"/>
      <c r="AR39" s="26"/>
      <c r="AS39" s="26"/>
      <c r="AT39" s="26"/>
      <c r="AU39" s="26"/>
      <c r="AV39" s="26"/>
      <c r="AW39" s="26"/>
      <c r="AX39" s="26"/>
      <c r="AY39" s="26"/>
      <c r="AZ39" s="81"/>
      <c r="BA39" s="81"/>
      <c r="BB39" s="81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10"/>
      <c r="CA39" s="81"/>
      <c r="CB39" s="63"/>
      <c r="CC39" s="63"/>
      <c r="CD39" s="81"/>
      <c r="CE39" s="26"/>
      <c r="CF39" s="26"/>
      <c r="CG39" s="81">
        <v>0</v>
      </c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26"/>
      <c r="DB39" s="26"/>
      <c r="DC39" s="26"/>
      <c r="DD39" s="26"/>
      <c r="DE39" s="26"/>
      <c r="DF39" s="26"/>
      <c r="DG39" s="21"/>
      <c r="DH39" s="3"/>
      <c r="DI39" s="16"/>
      <c r="DJ39" s="16"/>
      <c r="DK39" s="16"/>
      <c r="DL39" s="16"/>
      <c r="DM39" s="16"/>
      <c r="DN39" s="16"/>
      <c r="DO39" s="16"/>
      <c r="DP39" s="16"/>
    </row>
    <row r="40" spans="1:122" ht="29.25" thickBot="1" x14ac:dyDescent="0.25">
      <c r="A40" s="3"/>
      <c r="B40" s="26" t="s">
        <v>150</v>
      </c>
      <c r="C40" s="26"/>
      <c r="D40" s="2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2"/>
      <c r="S40" s="3"/>
      <c r="T40" s="21"/>
      <c r="U40" s="3"/>
      <c r="V40" s="3"/>
      <c r="W40" s="3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9">
        <v>0</v>
      </c>
      <c r="AQ40" s="7"/>
      <c r="AR40" s="7"/>
      <c r="AS40" s="7"/>
      <c r="AT40" s="7"/>
      <c r="AU40" s="7"/>
      <c r="AV40" s="7"/>
      <c r="AW40" s="9"/>
      <c r="AX40" s="10"/>
      <c r="AY40" s="10"/>
      <c r="AZ40" s="10"/>
      <c r="BA40" s="10"/>
      <c r="BB40" s="10"/>
      <c r="BC40" s="3"/>
      <c r="BD40" s="3"/>
      <c r="BE40" s="10"/>
      <c r="BF40" s="10"/>
      <c r="BG40" s="10">
        <v>16449</v>
      </c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63"/>
      <c r="CC40" s="63"/>
      <c r="CD40" s="10"/>
      <c r="CE40" s="8"/>
      <c r="CF40" s="8"/>
      <c r="CG40" s="10">
        <v>0</v>
      </c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18"/>
      <c r="DC40" s="16"/>
      <c r="DD40" s="19"/>
      <c r="DE40" s="3"/>
      <c r="DF40" s="3"/>
      <c r="DG40" s="21"/>
      <c r="DH40" s="3"/>
      <c r="DI40" s="16"/>
      <c r="DJ40" s="16"/>
      <c r="DK40" s="16"/>
      <c r="DL40" s="16"/>
      <c r="DM40" s="16"/>
      <c r="DN40" s="16"/>
      <c r="DO40" s="16"/>
      <c r="DP40" s="16"/>
    </row>
    <row r="41" spans="1:122" ht="30" thickBot="1" x14ac:dyDescent="0.3">
      <c r="A41" s="3"/>
      <c r="B41" s="26" t="s">
        <v>150</v>
      </c>
      <c r="C41" s="3"/>
      <c r="D41" s="3"/>
      <c r="E41" s="3">
        <v>635</v>
      </c>
      <c r="F41" s="3">
        <v>1945</v>
      </c>
      <c r="G41" s="3"/>
      <c r="H41" s="3">
        <v>190</v>
      </c>
      <c r="I41" s="3">
        <v>16</v>
      </c>
      <c r="J41" s="3">
        <v>8</v>
      </c>
      <c r="K41" s="3">
        <v>13</v>
      </c>
      <c r="L41" s="3">
        <v>4</v>
      </c>
      <c r="M41" s="3">
        <v>80</v>
      </c>
      <c r="N41" s="3">
        <v>17</v>
      </c>
      <c r="O41" s="3">
        <v>0</v>
      </c>
      <c r="P41" s="3">
        <v>0</v>
      </c>
      <c r="Q41" s="3">
        <v>0</v>
      </c>
      <c r="R41" s="22">
        <v>1</v>
      </c>
      <c r="S41" s="83">
        <v>1</v>
      </c>
      <c r="T41" s="21">
        <v>50.5</v>
      </c>
      <c r="U41" s="7">
        <v>3999</v>
      </c>
      <c r="V41" s="73">
        <v>3909</v>
      </c>
      <c r="W41" s="63">
        <v>90</v>
      </c>
      <c r="X41" s="7">
        <v>37162</v>
      </c>
      <c r="Y41" s="7">
        <v>36319</v>
      </c>
      <c r="Z41" s="7">
        <v>843</v>
      </c>
      <c r="AA41" s="7">
        <v>23711</v>
      </c>
      <c r="AB41" s="7">
        <v>23093</v>
      </c>
      <c r="AC41" s="7">
        <v>618</v>
      </c>
      <c r="AD41" s="7">
        <v>13451</v>
      </c>
      <c r="AE41" s="7">
        <v>13226</v>
      </c>
      <c r="AF41" s="7">
        <v>225</v>
      </c>
      <c r="AG41" s="7">
        <v>12825</v>
      </c>
      <c r="AH41" s="7">
        <v>12394</v>
      </c>
      <c r="AI41" s="7">
        <v>431</v>
      </c>
      <c r="AJ41" s="7">
        <v>21649</v>
      </c>
      <c r="AK41" s="7">
        <v>20611</v>
      </c>
      <c r="AL41" s="7">
        <v>1038</v>
      </c>
      <c r="AM41" s="7">
        <v>5147</v>
      </c>
      <c r="AN41" s="7">
        <v>4935</v>
      </c>
      <c r="AO41" s="7">
        <v>212</v>
      </c>
      <c r="AP41" s="9">
        <v>26796</v>
      </c>
      <c r="AQ41" s="7">
        <v>24758</v>
      </c>
      <c r="AR41" s="7">
        <v>21847</v>
      </c>
      <c r="AS41" s="7">
        <v>2911</v>
      </c>
      <c r="AT41" s="7">
        <v>8879</v>
      </c>
      <c r="AU41" s="7">
        <v>8289</v>
      </c>
      <c r="AV41" s="7">
        <v>590</v>
      </c>
      <c r="AW41" s="9">
        <v>33637</v>
      </c>
      <c r="AX41" s="10">
        <v>110420</v>
      </c>
      <c r="AY41" s="10">
        <v>76783</v>
      </c>
      <c r="AZ41" s="75">
        <v>1324</v>
      </c>
      <c r="BA41" s="75">
        <v>11979</v>
      </c>
      <c r="BB41" s="75">
        <v>569</v>
      </c>
      <c r="BC41" s="11">
        <v>45589</v>
      </c>
      <c r="BD41" s="11">
        <v>761</v>
      </c>
      <c r="BE41" s="11">
        <v>4606</v>
      </c>
      <c r="BF41" s="11">
        <v>81</v>
      </c>
      <c r="BG41" s="10">
        <v>50195</v>
      </c>
      <c r="BH41" s="12">
        <v>1898</v>
      </c>
      <c r="BI41" s="8">
        <v>1637</v>
      </c>
      <c r="BJ41" s="8">
        <v>261</v>
      </c>
      <c r="BK41" s="11">
        <v>2055</v>
      </c>
      <c r="BL41" s="11">
        <v>2005</v>
      </c>
      <c r="BM41" s="11">
        <v>810</v>
      </c>
      <c r="BN41" s="11">
        <v>1195</v>
      </c>
      <c r="BO41" s="11">
        <v>50</v>
      </c>
      <c r="BP41" s="11">
        <v>39</v>
      </c>
      <c r="BQ41" s="11">
        <v>11</v>
      </c>
      <c r="BR41" s="7"/>
      <c r="BS41" s="11">
        <v>321</v>
      </c>
      <c r="BT41" s="55">
        <v>87</v>
      </c>
      <c r="BU41" s="55">
        <v>13</v>
      </c>
      <c r="BV41" s="55">
        <v>7</v>
      </c>
      <c r="BW41" s="10">
        <v>196</v>
      </c>
      <c r="BX41" s="10">
        <v>187</v>
      </c>
      <c r="BY41" s="10">
        <v>9</v>
      </c>
      <c r="BZ41" s="75">
        <v>209</v>
      </c>
      <c r="CA41" s="10">
        <v>30</v>
      </c>
      <c r="CB41" s="63">
        <v>15015</v>
      </c>
      <c r="CC41" s="63">
        <v>6512.5799074074075</v>
      </c>
      <c r="CD41" s="8">
        <v>510</v>
      </c>
      <c r="CE41" s="8">
        <v>488</v>
      </c>
      <c r="CF41" s="8">
        <v>22</v>
      </c>
      <c r="CG41" s="10"/>
      <c r="CH41" s="84">
        <v>742904.46</v>
      </c>
      <c r="CI41" s="85">
        <v>10800</v>
      </c>
      <c r="CJ41" s="86"/>
      <c r="CK41" s="87">
        <v>8550</v>
      </c>
      <c r="CL41" s="86"/>
      <c r="CM41" s="84">
        <v>10098</v>
      </c>
      <c r="CN41" s="25"/>
      <c r="CO41" s="25"/>
      <c r="CP41" s="84">
        <v>108343.19000000002</v>
      </c>
      <c r="CQ41" s="25"/>
      <c r="CR41" s="25">
        <v>880695.65</v>
      </c>
      <c r="CS41" s="16"/>
      <c r="CT41" s="16"/>
      <c r="CU41" s="16"/>
      <c r="CV41" s="16"/>
      <c r="CW41" s="87">
        <v>2827.96</v>
      </c>
      <c r="CX41" s="15"/>
      <c r="CY41" s="16"/>
      <c r="CZ41" s="16">
        <v>2827.96</v>
      </c>
      <c r="DA41" s="3"/>
      <c r="DB41" s="18"/>
      <c r="DC41" s="16"/>
      <c r="DD41" s="19"/>
      <c r="DE41" s="3"/>
      <c r="DF41" s="3"/>
      <c r="DG41" s="21"/>
      <c r="DH41" s="3"/>
      <c r="DI41" s="16">
        <f t="shared" ref="DI41:DI53" si="20">costolibro1*X41</f>
        <v>74324</v>
      </c>
      <c r="DJ41" s="16">
        <f t="shared" ref="DJ41:DJ53" si="21">costolibro1*AQ41</f>
        <v>49516</v>
      </c>
      <c r="DK41" s="16">
        <f t="shared" ref="DK41:DK53" si="22">AG41*costomultimediale1</f>
        <v>12825</v>
      </c>
      <c r="DL41" s="16">
        <f t="shared" ref="DL41:DL53" si="23">AT41*costomultimediale1</f>
        <v>8879</v>
      </c>
      <c r="DM41" s="16">
        <f t="shared" ref="DM41:DM43" si="24">CC41</f>
        <v>6512.5799074074075</v>
      </c>
      <c r="DN41" s="16">
        <f t="shared" ref="DN41:DN43" si="25">BU41*1.5*2*200</f>
        <v>7800</v>
      </c>
      <c r="DO41" s="16">
        <f t="shared" ref="DO41:DO43" si="26">BT41*3*200</f>
        <v>52200</v>
      </c>
      <c r="DP41" s="16">
        <f>9*BB41</f>
        <v>5121</v>
      </c>
      <c r="DQ41" s="16">
        <f t="shared" ref="DQ41:DQ43" si="27">DI41+DJ41+DK41+DL41+DM41+DN41+DO41+DP41</f>
        <v>217177.5799074074</v>
      </c>
      <c r="DR41" s="16">
        <f t="shared" ref="DR41:DR43" si="28">DL41+DJ41+DM41+DP41</f>
        <v>70028.579907407402</v>
      </c>
    </row>
    <row r="42" spans="1:122" x14ac:dyDescent="0.2">
      <c r="A42" s="3"/>
      <c r="B42" s="26" t="s">
        <v>156</v>
      </c>
      <c r="C42" s="3"/>
      <c r="D42" s="3"/>
      <c r="E42" s="3">
        <v>80</v>
      </c>
      <c r="F42" s="3">
        <v>80</v>
      </c>
      <c r="G42" s="3">
        <v>25</v>
      </c>
      <c r="H42" s="3">
        <v>30</v>
      </c>
      <c r="I42" s="3">
        <v>2</v>
      </c>
      <c r="J42" s="3">
        <v>3</v>
      </c>
      <c r="K42" s="3">
        <v>2</v>
      </c>
      <c r="L42" s="3">
        <v>0</v>
      </c>
      <c r="M42" s="3">
        <v>0</v>
      </c>
      <c r="N42" s="3">
        <v>2</v>
      </c>
      <c r="O42" s="3">
        <v>0</v>
      </c>
      <c r="P42" s="3">
        <v>0</v>
      </c>
      <c r="Q42" s="3">
        <v>0</v>
      </c>
      <c r="R42" s="22">
        <v>0</v>
      </c>
      <c r="S42" s="3">
        <v>0</v>
      </c>
      <c r="T42" s="21">
        <v>30</v>
      </c>
      <c r="U42" s="7">
        <v>1027</v>
      </c>
      <c r="V42" s="73">
        <v>591</v>
      </c>
      <c r="W42" s="63">
        <v>436</v>
      </c>
      <c r="X42" s="7">
        <v>8232</v>
      </c>
      <c r="Y42" s="7">
        <v>4059</v>
      </c>
      <c r="Z42" s="7">
        <v>4173</v>
      </c>
      <c r="AA42" s="7">
        <v>5767</v>
      </c>
      <c r="AB42" s="7">
        <v>2685</v>
      </c>
      <c r="AC42" s="7">
        <v>3082</v>
      </c>
      <c r="AD42" s="7">
        <v>2465</v>
      </c>
      <c r="AE42" s="7">
        <v>1374</v>
      </c>
      <c r="AF42" s="7">
        <v>1091</v>
      </c>
      <c r="AG42" s="7">
        <v>2564</v>
      </c>
      <c r="AH42" s="7">
        <v>1791</v>
      </c>
      <c r="AI42" s="7">
        <v>773</v>
      </c>
      <c r="AJ42" s="7">
        <v>3110</v>
      </c>
      <c r="AK42" s="7">
        <v>2483</v>
      </c>
      <c r="AL42" s="7">
        <v>627</v>
      </c>
      <c r="AM42" s="7">
        <v>1290</v>
      </c>
      <c r="AN42" s="7">
        <v>1150</v>
      </c>
      <c r="AO42" s="7">
        <v>140</v>
      </c>
      <c r="AP42" s="9">
        <v>4400</v>
      </c>
      <c r="AQ42" s="7">
        <v>4688</v>
      </c>
      <c r="AR42" s="7">
        <v>3722</v>
      </c>
      <c r="AS42" s="7">
        <v>966</v>
      </c>
      <c r="AT42" s="7">
        <v>2373</v>
      </c>
      <c r="AU42" s="7">
        <v>2186</v>
      </c>
      <c r="AV42" s="7">
        <v>187</v>
      </c>
      <c r="AW42" s="9">
        <v>7061</v>
      </c>
      <c r="AX42" s="10">
        <v>22257</v>
      </c>
      <c r="AY42" s="10">
        <v>15196</v>
      </c>
      <c r="AZ42" s="75">
        <v>201</v>
      </c>
      <c r="BA42" s="75">
        <v>2030</v>
      </c>
      <c r="BB42" s="75">
        <v>73</v>
      </c>
      <c r="BC42" s="11">
        <v>11926</v>
      </c>
      <c r="BD42" s="11">
        <v>4635</v>
      </c>
      <c r="BE42" s="11">
        <v>2280</v>
      </c>
      <c r="BF42" s="11">
        <v>380</v>
      </c>
      <c r="BG42" s="10">
        <v>14206</v>
      </c>
      <c r="BH42" s="12">
        <v>548</v>
      </c>
      <c r="BI42" s="8">
        <v>537</v>
      </c>
      <c r="BJ42" s="8">
        <v>11</v>
      </c>
      <c r="BK42" s="11">
        <v>646</v>
      </c>
      <c r="BL42" s="11">
        <v>351</v>
      </c>
      <c r="BM42" s="11">
        <v>243</v>
      </c>
      <c r="BN42" s="11">
        <v>108</v>
      </c>
      <c r="BO42" s="11">
        <v>295</v>
      </c>
      <c r="BP42" s="11">
        <v>234</v>
      </c>
      <c r="BQ42" s="11">
        <v>61</v>
      </c>
      <c r="BR42" s="7"/>
      <c r="BS42" s="11">
        <v>99</v>
      </c>
      <c r="BT42" s="11">
        <v>15</v>
      </c>
      <c r="BU42" s="11"/>
      <c r="BV42" s="11"/>
      <c r="BW42" s="1">
        <v>96</v>
      </c>
      <c r="BX42" s="1">
        <v>76</v>
      </c>
      <c r="BY42" s="1">
        <v>20</v>
      </c>
      <c r="BZ42" s="75">
        <v>87</v>
      </c>
      <c r="CA42" s="10">
        <v>0</v>
      </c>
      <c r="CB42" s="63">
        <v>3939</v>
      </c>
      <c r="CC42" s="63">
        <v>980.67064814814808</v>
      </c>
      <c r="CD42" s="8">
        <v>120</v>
      </c>
      <c r="CE42" s="8">
        <v>89</v>
      </c>
      <c r="CF42" s="8">
        <v>31</v>
      </c>
      <c r="CG42" s="10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18"/>
      <c r="DC42" s="16"/>
      <c r="DD42" s="19"/>
      <c r="DE42" s="3"/>
      <c r="DF42" s="3"/>
      <c r="DG42" s="21"/>
      <c r="DH42" s="3"/>
      <c r="DI42" s="16">
        <f t="shared" si="20"/>
        <v>16464</v>
      </c>
      <c r="DJ42" s="16">
        <f t="shared" si="21"/>
        <v>9376</v>
      </c>
      <c r="DK42" s="16">
        <f t="shared" si="22"/>
        <v>2564</v>
      </c>
      <c r="DL42" s="16">
        <f t="shared" si="23"/>
        <v>2373</v>
      </c>
      <c r="DM42" s="16">
        <f t="shared" si="24"/>
        <v>980.67064814814808</v>
      </c>
      <c r="DN42" s="16">
        <f t="shared" si="25"/>
        <v>0</v>
      </c>
      <c r="DO42" s="16">
        <f t="shared" si="26"/>
        <v>9000</v>
      </c>
      <c r="DP42" s="16">
        <f>9*BB42</f>
        <v>657</v>
      </c>
      <c r="DQ42" s="16">
        <f t="shared" si="27"/>
        <v>41414.670648148152</v>
      </c>
      <c r="DR42" s="16">
        <f t="shared" si="28"/>
        <v>13386.670648148149</v>
      </c>
    </row>
    <row r="43" spans="1:122" x14ac:dyDescent="0.2">
      <c r="A43" s="3"/>
      <c r="B43" s="26" t="s">
        <v>157</v>
      </c>
      <c r="C43" s="3"/>
      <c r="D43" s="3"/>
      <c r="E43" s="3">
        <v>140</v>
      </c>
      <c r="F43" s="3">
        <v>140</v>
      </c>
      <c r="G43" s="3">
        <v>140</v>
      </c>
      <c r="H43" s="3">
        <v>80</v>
      </c>
      <c r="I43" s="3">
        <v>3</v>
      </c>
      <c r="J43" s="3">
        <v>4</v>
      </c>
      <c r="K43" s="3">
        <v>4</v>
      </c>
      <c r="L43" s="3">
        <v>1</v>
      </c>
      <c r="M43" s="3">
        <v>18</v>
      </c>
      <c r="N43" s="3">
        <v>5</v>
      </c>
      <c r="O43" s="3">
        <v>0</v>
      </c>
      <c r="P43" s="3">
        <v>0</v>
      </c>
      <c r="Q43" s="3">
        <v>0</v>
      </c>
      <c r="R43" s="22">
        <v>0</v>
      </c>
      <c r="S43" s="3">
        <v>0</v>
      </c>
      <c r="T43" s="21">
        <v>38</v>
      </c>
      <c r="U43" s="7">
        <v>3170</v>
      </c>
      <c r="V43" s="73">
        <v>1020</v>
      </c>
      <c r="W43" s="63">
        <v>2150</v>
      </c>
      <c r="X43" s="7">
        <v>22939</v>
      </c>
      <c r="Y43" s="7">
        <v>901</v>
      </c>
      <c r="Z43" s="7">
        <v>22038</v>
      </c>
      <c r="AA43" s="7">
        <v>18244</v>
      </c>
      <c r="AB43" s="7">
        <v>295</v>
      </c>
      <c r="AC43" s="7">
        <v>17949</v>
      </c>
      <c r="AD43" s="7">
        <v>4695</v>
      </c>
      <c r="AE43" s="7">
        <v>606</v>
      </c>
      <c r="AF43" s="7">
        <v>4089</v>
      </c>
      <c r="AG43" s="7">
        <v>4615</v>
      </c>
      <c r="AH43" s="7">
        <v>1952</v>
      </c>
      <c r="AI43" s="7">
        <v>2663</v>
      </c>
      <c r="AJ43" s="7">
        <v>10271</v>
      </c>
      <c r="AK43" s="7">
        <v>6724</v>
      </c>
      <c r="AL43" s="7">
        <v>3547</v>
      </c>
      <c r="AM43" s="7">
        <v>987</v>
      </c>
      <c r="AN43" s="7">
        <v>748</v>
      </c>
      <c r="AO43" s="7">
        <v>239</v>
      </c>
      <c r="AP43" s="9">
        <v>11258</v>
      </c>
      <c r="AQ43" s="7">
        <v>15092</v>
      </c>
      <c r="AR43" s="7">
        <v>11980</v>
      </c>
      <c r="AS43" s="7">
        <v>3112</v>
      </c>
      <c r="AT43" s="7">
        <v>2547</v>
      </c>
      <c r="AU43" s="7">
        <v>2215</v>
      </c>
      <c r="AV43" s="7">
        <v>332</v>
      </c>
      <c r="AW43" s="9">
        <v>17639</v>
      </c>
      <c r="AX43" s="10">
        <v>56451</v>
      </c>
      <c r="AY43" s="10">
        <v>38812</v>
      </c>
      <c r="AZ43" s="75">
        <v>263</v>
      </c>
      <c r="BA43" s="75">
        <v>442</v>
      </c>
      <c r="BB43" s="75">
        <v>143</v>
      </c>
      <c r="BC43" s="11">
        <v>16449</v>
      </c>
      <c r="BD43" s="11">
        <v>15456</v>
      </c>
      <c r="BE43" s="11">
        <v>1056</v>
      </c>
      <c r="BF43" s="11">
        <v>668</v>
      </c>
      <c r="BG43" s="10">
        <v>17505</v>
      </c>
      <c r="BH43" s="12">
        <v>467</v>
      </c>
      <c r="BI43" s="8">
        <v>435</v>
      </c>
      <c r="BJ43" s="8">
        <v>32</v>
      </c>
      <c r="BK43" s="11">
        <v>837</v>
      </c>
      <c r="BL43" s="11">
        <v>115</v>
      </c>
      <c r="BM43" s="11">
        <v>16</v>
      </c>
      <c r="BN43" s="11">
        <v>99</v>
      </c>
      <c r="BO43" s="11">
        <v>722</v>
      </c>
      <c r="BP43" s="11">
        <v>524</v>
      </c>
      <c r="BQ43" s="11">
        <v>198</v>
      </c>
      <c r="BR43" s="7"/>
      <c r="BS43" s="11">
        <v>188</v>
      </c>
      <c r="BT43" s="11">
        <v>13</v>
      </c>
      <c r="BU43" s="11"/>
      <c r="BV43" s="11"/>
      <c r="BW43" s="1">
        <v>34</v>
      </c>
      <c r="BX43" s="1">
        <v>5</v>
      </c>
      <c r="BY43" s="1">
        <v>29</v>
      </c>
      <c r="BZ43" s="75">
        <v>69</v>
      </c>
      <c r="CA43" s="10">
        <v>6</v>
      </c>
      <c r="CB43" s="63">
        <v>2327</v>
      </c>
      <c r="CC43" s="63">
        <v>627.94152777777776</v>
      </c>
      <c r="CD43" s="8">
        <v>175</v>
      </c>
      <c r="CE43" s="8">
        <v>77</v>
      </c>
      <c r="CF43" s="8">
        <v>98</v>
      </c>
      <c r="CG43" s="10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18"/>
      <c r="DC43" s="16"/>
      <c r="DD43" s="19"/>
      <c r="DE43" s="3"/>
      <c r="DF43" s="3"/>
      <c r="DG43" s="21"/>
      <c r="DH43" s="3"/>
      <c r="DI43" s="16">
        <f t="shared" si="20"/>
        <v>45878</v>
      </c>
      <c r="DJ43" s="16">
        <f t="shared" si="21"/>
        <v>30184</v>
      </c>
      <c r="DK43" s="16">
        <f t="shared" si="22"/>
        <v>4615</v>
      </c>
      <c r="DL43" s="16">
        <f t="shared" si="23"/>
        <v>2547</v>
      </c>
      <c r="DM43" s="16">
        <f t="shared" si="24"/>
        <v>627.94152777777776</v>
      </c>
      <c r="DN43" s="16">
        <f t="shared" si="25"/>
        <v>0</v>
      </c>
      <c r="DO43" s="16">
        <f t="shared" si="26"/>
        <v>7800</v>
      </c>
      <c r="DP43" s="16">
        <f>9*BB43</f>
        <v>1287</v>
      </c>
      <c r="DQ43" s="16">
        <f t="shared" si="27"/>
        <v>92938.941527777773</v>
      </c>
      <c r="DR43" s="16">
        <f t="shared" si="28"/>
        <v>34645.941527777781</v>
      </c>
    </row>
    <row r="44" spans="1:122" x14ac:dyDescent="0.2">
      <c r="A44" s="3"/>
      <c r="B44" s="26"/>
      <c r="C44" s="3"/>
      <c r="D44" s="3"/>
      <c r="E44" s="3"/>
      <c r="F44" s="3"/>
      <c r="G44" s="3"/>
      <c r="H44" s="3"/>
      <c r="I44" s="3"/>
      <c r="J44" s="3"/>
      <c r="K44" s="3">
        <v>0</v>
      </c>
      <c r="L44" s="3">
        <v>0</v>
      </c>
      <c r="M44" s="3"/>
      <c r="N44" s="3">
        <v>0</v>
      </c>
      <c r="O44" s="3"/>
      <c r="P44" s="3"/>
      <c r="Q44" s="3"/>
      <c r="R44" s="22"/>
      <c r="S44" s="3"/>
      <c r="T44" s="21"/>
      <c r="U44" s="7">
        <v>0</v>
      </c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9">
        <v>0</v>
      </c>
      <c r="AQ44" s="10"/>
      <c r="AR44" s="10"/>
      <c r="AS44" s="10"/>
      <c r="AT44" s="10"/>
      <c r="AU44" s="7"/>
      <c r="AV44" s="10"/>
      <c r="AW44" s="9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2">
        <v>0</v>
      </c>
      <c r="BI44" s="10"/>
      <c r="BJ44" s="10"/>
      <c r="BK44" s="7"/>
      <c r="BL44" s="7"/>
      <c r="BM44" s="7"/>
      <c r="BN44" s="7"/>
      <c r="BO44" s="7"/>
      <c r="BP44" s="7"/>
      <c r="BQ44" s="7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63"/>
      <c r="CC44" s="63"/>
      <c r="CD44" s="8"/>
      <c r="CE44" s="10"/>
      <c r="CF44" s="10"/>
      <c r="CG44" s="10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18"/>
      <c r="DC44" s="16"/>
      <c r="DD44" s="19"/>
      <c r="DE44" s="3"/>
      <c r="DF44" s="3"/>
      <c r="DG44" s="21"/>
      <c r="DH44" s="3"/>
      <c r="DI44" s="16">
        <f t="shared" si="20"/>
        <v>0</v>
      </c>
      <c r="DJ44" s="16">
        <f t="shared" si="21"/>
        <v>0</v>
      </c>
      <c r="DK44" s="16">
        <f t="shared" si="22"/>
        <v>0</v>
      </c>
      <c r="DL44" s="16">
        <f t="shared" si="23"/>
        <v>0</v>
      </c>
      <c r="DM44" s="16"/>
      <c r="DN44" s="16"/>
      <c r="DO44" s="16"/>
      <c r="DP44" s="16"/>
      <c r="DR44" s="16">
        <f t="shared" ref="DR44:DR85" si="29">DL44+DJ44</f>
        <v>0</v>
      </c>
    </row>
    <row r="45" spans="1:122" ht="28.5" x14ac:dyDescent="0.2">
      <c r="A45" s="3"/>
      <c r="B45" s="26" t="s">
        <v>158</v>
      </c>
      <c r="C45" s="3"/>
      <c r="D45" s="3"/>
      <c r="E45" s="26"/>
      <c r="F45" s="26"/>
      <c r="G45" s="26"/>
      <c r="H45" s="26"/>
      <c r="I45" s="26"/>
      <c r="J45" s="26"/>
      <c r="K45" s="26">
        <v>0</v>
      </c>
      <c r="L45" s="26">
        <v>0</v>
      </c>
      <c r="M45" s="26"/>
      <c r="N45" s="26">
        <v>0</v>
      </c>
      <c r="O45" s="26"/>
      <c r="P45" s="26"/>
      <c r="Q45" s="26"/>
      <c r="R45" s="26"/>
      <c r="S45" s="26"/>
      <c r="T45" s="26"/>
      <c r="U45" s="26">
        <v>0</v>
      </c>
      <c r="V45" s="73"/>
      <c r="W45" s="63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9">
        <v>0</v>
      </c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>
        <v>0</v>
      </c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10"/>
      <c r="CA45" s="81"/>
      <c r="CB45" s="63"/>
      <c r="CC45" s="63"/>
      <c r="CD45" s="26"/>
      <c r="CE45" s="26"/>
      <c r="CF45" s="26"/>
      <c r="CG45" s="26"/>
      <c r="CH45" s="88"/>
      <c r="CI45" s="26"/>
      <c r="CJ45" s="26"/>
      <c r="CK45" s="88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>
        <f t="shared" si="20"/>
        <v>0</v>
      </c>
      <c r="DJ45" s="26">
        <f t="shared" si="21"/>
        <v>0</v>
      </c>
      <c r="DK45" s="26">
        <f t="shared" si="22"/>
        <v>0</v>
      </c>
      <c r="DL45" s="26">
        <f t="shared" si="23"/>
        <v>0</v>
      </c>
      <c r="DM45" s="26"/>
      <c r="DN45" s="26"/>
      <c r="DO45" s="26"/>
      <c r="DP45" s="26"/>
      <c r="DR45" s="16">
        <f t="shared" si="29"/>
        <v>0</v>
      </c>
    </row>
    <row r="46" spans="1:122" ht="28.5" x14ac:dyDescent="0.2">
      <c r="A46" s="3"/>
      <c r="B46" s="65" t="s">
        <v>159</v>
      </c>
      <c r="C46" s="75"/>
      <c r="D46" s="63"/>
      <c r="E46" s="4">
        <v>870</v>
      </c>
      <c r="F46" s="4">
        <v>1431</v>
      </c>
      <c r="G46" s="4">
        <v>70</v>
      </c>
      <c r="H46" s="4">
        <v>110</v>
      </c>
      <c r="I46" s="4">
        <v>8</v>
      </c>
      <c r="J46" s="4">
        <v>11</v>
      </c>
      <c r="K46" s="3">
        <v>5</v>
      </c>
      <c r="L46" s="5">
        <v>1</v>
      </c>
      <c r="M46" s="4">
        <v>24</v>
      </c>
      <c r="N46" s="6">
        <v>6</v>
      </c>
      <c r="O46" s="4">
        <v>0</v>
      </c>
      <c r="P46" s="4">
        <v>0</v>
      </c>
      <c r="Q46" s="4">
        <v>0</v>
      </c>
      <c r="R46" s="4">
        <v>2</v>
      </c>
      <c r="S46" s="4">
        <v>0</v>
      </c>
      <c r="T46" s="4">
        <v>49</v>
      </c>
      <c r="U46" s="7">
        <v>2865</v>
      </c>
      <c r="V46" s="73">
        <v>2204</v>
      </c>
      <c r="W46" s="63">
        <v>661</v>
      </c>
      <c r="X46" s="63">
        <v>27415</v>
      </c>
      <c r="Y46" s="63">
        <v>20529</v>
      </c>
      <c r="Z46" s="63">
        <v>6886</v>
      </c>
      <c r="AA46" s="63">
        <v>19991</v>
      </c>
      <c r="AB46" s="63">
        <v>14591</v>
      </c>
      <c r="AC46" s="63">
        <v>5400</v>
      </c>
      <c r="AD46" s="63">
        <v>7424</v>
      </c>
      <c r="AE46" s="63">
        <v>5938</v>
      </c>
      <c r="AF46" s="63">
        <v>1486</v>
      </c>
      <c r="AG46" s="7">
        <v>6702</v>
      </c>
      <c r="AH46" s="7">
        <v>4157</v>
      </c>
      <c r="AI46" s="7">
        <v>2545</v>
      </c>
      <c r="AJ46" s="7">
        <v>17638</v>
      </c>
      <c r="AK46" s="7">
        <v>14774</v>
      </c>
      <c r="AL46" s="7">
        <v>2864</v>
      </c>
      <c r="AM46" s="63">
        <v>5291</v>
      </c>
      <c r="AN46" s="63">
        <v>4505</v>
      </c>
      <c r="AO46" s="63">
        <v>786</v>
      </c>
      <c r="AP46" s="9">
        <v>22929</v>
      </c>
      <c r="AQ46" s="9">
        <v>10830</v>
      </c>
      <c r="AR46" s="9">
        <v>8877</v>
      </c>
      <c r="AS46" s="9">
        <v>1953</v>
      </c>
      <c r="AT46" s="9">
        <v>3459</v>
      </c>
      <c r="AU46" s="9">
        <v>3003</v>
      </c>
      <c r="AV46" s="9">
        <v>456</v>
      </c>
      <c r="AW46" s="9">
        <v>14289</v>
      </c>
      <c r="AX46" s="10">
        <v>71335</v>
      </c>
      <c r="AY46" s="10">
        <v>57046</v>
      </c>
      <c r="AZ46" s="75">
        <v>517</v>
      </c>
      <c r="BA46" s="75">
        <v>6110</v>
      </c>
      <c r="BB46" s="75">
        <v>241</v>
      </c>
      <c r="BC46" s="11">
        <v>51479</v>
      </c>
      <c r="BD46" s="11">
        <v>11412</v>
      </c>
      <c r="BE46" s="11">
        <v>6074</v>
      </c>
      <c r="BF46" s="11">
        <v>715</v>
      </c>
      <c r="BG46" s="10">
        <v>57553</v>
      </c>
      <c r="BH46" s="12">
        <v>491</v>
      </c>
      <c r="BI46" s="8">
        <v>397</v>
      </c>
      <c r="BJ46" s="8">
        <v>94</v>
      </c>
      <c r="BK46" s="11"/>
      <c r="BL46" s="11"/>
      <c r="BM46" s="11"/>
      <c r="BN46" s="11"/>
      <c r="BO46" s="11"/>
      <c r="BP46" s="11">
        <v>167</v>
      </c>
      <c r="BQ46" s="11">
        <v>45</v>
      </c>
      <c r="BR46" s="11"/>
      <c r="BS46" s="11">
        <v>105</v>
      </c>
      <c r="BT46" s="10">
        <v>29</v>
      </c>
      <c r="BU46" s="10">
        <v>10</v>
      </c>
      <c r="BV46" s="11">
        <v>5</v>
      </c>
      <c r="BW46" s="1">
        <v>242</v>
      </c>
      <c r="BX46" s="1">
        <v>199</v>
      </c>
      <c r="BY46" s="1">
        <v>43</v>
      </c>
      <c r="BZ46" s="10">
        <v>41</v>
      </c>
      <c r="CA46" s="10">
        <v>23</v>
      </c>
      <c r="CB46" s="63">
        <v>16926</v>
      </c>
      <c r="CC46" s="63">
        <v>9173.9507407407418</v>
      </c>
      <c r="CD46" s="13">
        <v>559</v>
      </c>
      <c r="CE46" s="8">
        <v>525</v>
      </c>
      <c r="CF46" s="8">
        <v>34</v>
      </c>
      <c r="CG46" s="10"/>
      <c r="CH46" s="74">
        <v>175000</v>
      </c>
      <c r="CI46" s="16"/>
      <c r="CJ46" s="89"/>
      <c r="CK46" s="16">
        <v>7500</v>
      </c>
      <c r="CL46" s="16"/>
      <c r="CM46" s="16">
        <v>22000</v>
      </c>
      <c r="CN46" s="72"/>
      <c r="CO46" s="16"/>
      <c r="CP46" s="16">
        <v>65000</v>
      </c>
      <c r="CQ46" s="16"/>
      <c r="CR46" s="16">
        <v>269500</v>
      </c>
      <c r="CS46" s="16"/>
      <c r="CT46" s="16"/>
      <c r="CU46" s="16"/>
      <c r="CV46" s="16"/>
      <c r="CW46" s="16"/>
      <c r="CX46" s="16"/>
      <c r="CY46" s="16"/>
      <c r="CZ46" s="16">
        <v>0</v>
      </c>
      <c r="DA46" s="17"/>
      <c r="DB46" s="18"/>
      <c r="DC46" s="16"/>
      <c r="DD46" s="19"/>
      <c r="DE46" s="18"/>
      <c r="DF46" s="20"/>
      <c r="DG46" s="21"/>
      <c r="DH46" s="22"/>
      <c r="DI46" s="16">
        <f t="shared" si="20"/>
        <v>54830</v>
      </c>
      <c r="DJ46" s="16">
        <f t="shared" si="21"/>
        <v>21660</v>
      </c>
      <c r="DK46" s="16">
        <f t="shared" si="22"/>
        <v>6702</v>
      </c>
      <c r="DL46" s="16">
        <f t="shared" si="23"/>
        <v>3459</v>
      </c>
      <c r="DM46" s="16">
        <f t="shared" ref="DM46:DM47" si="30">CC46</f>
        <v>9173.9507407407418</v>
      </c>
      <c r="DN46" s="16">
        <f t="shared" ref="DN46:DN47" si="31">BU46*1.5*2*200</f>
        <v>6000</v>
      </c>
      <c r="DO46" s="16">
        <f t="shared" ref="DO46:DO47" si="32">BT46*3*200</f>
        <v>17400</v>
      </c>
      <c r="DP46" s="16">
        <f>9*BB46</f>
        <v>2169</v>
      </c>
      <c r="DQ46" s="16">
        <f t="shared" ref="DQ46:DQ47" si="33">DI46+DJ46+DK46+DL46+DM46+DN46+DO46+DP46</f>
        <v>121393.95074074074</v>
      </c>
      <c r="DR46" s="16">
        <f t="shared" ref="DR46:DR47" si="34">DL46+DJ46+DM46+DP46</f>
        <v>36461.950740740744</v>
      </c>
    </row>
    <row r="47" spans="1:122" x14ac:dyDescent="0.2">
      <c r="A47" s="3"/>
      <c r="B47" s="65" t="s">
        <v>160</v>
      </c>
      <c r="C47" s="75"/>
      <c r="D47" s="63"/>
      <c r="E47" s="4">
        <v>110.14</v>
      </c>
      <c r="F47" s="4">
        <v>110.14</v>
      </c>
      <c r="G47" s="4"/>
      <c r="H47" s="4">
        <v>14</v>
      </c>
      <c r="I47" s="4">
        <v>1</v>
      </c>
      <c r="J47" s="4">
        <v>4</v>
      </c>
      <c r="K47" s="3">
        <v>0</v>
      </c>
      <c r="L47" s="5">
        <v>1</v>
      </c>
      <c r="M47" s="4">
        <v>6</v>
      </c>
      <c r="N47" s="6">
        <v>1</v>
      </c>
      <c r="O47" s="4"/>
      <c r="P47" s="4"/>
      <c r="Q47" s="4"/>
      <c r="R47" s="4"/>
      <c r="S47" s="4"/>
      <c r="T47" s="4">
        <v>6</v>
      </c>
      <c r="U47" s="7">
        <v>75</v>
      </c>
      <c r="V47" s="73">
        <v>58</v>
      </c>
      <c r="W47" s="63">
        <v>17</v>
      </c>
      <c r="X47" s="63">
        <v>31</v>
      </c>
      <c r="Y47" s="63">
        <v>14</v>
      </c>
      <c r="Z47" s="63">
        <v>17</v>
      </c>
      <c r="AA47" s="63">
        <v>18</v>
      </c>
      <c r="AB47" s="63">
        <v>9</v>
      </c>
      <c r="AC47" s="63">
        <v>9</v>
      </c>
      <c r="AD47" s="63">
        <v>13</v>
      </c>
      <c r="AE47" s="63">
        <v>5</v>
      </c>
      <c r="AF47" s="63">
        <v>8</v>
      </c>
      <c r="AG47" s="7">
        <v>34</v>
      </c>
      <c r="AH47" s="7">
        <v>12</v>
      </c>
      <c r="AI47" s="7">
        <v>22</v>
      </c>
      <c r="AJ47" s="7">
        <v>64</v>
      </c>
      <c r="AK47" s="7">
        <v>51</v>
      </c>
      <c r="AL47" s="7">
        <v>13</v>
      </c>
      <c r="AM47" s="63">
        <v>104</v>
      </c>
      <c r="AN47" s="63">
        <v>100</v>
      </c>
      <c r="AO47" s="63">
        <v>4</v>
      </c>
      <c r="AP47" s="9">
        <v>168</v>
      </c>
      <c r="AQ47" s="9">
        <v>68</v>
      </c>
      <c r="AR47" s="9">
        <v>59</v>
      </c>
      <c r="AS47" s="9">
        <v>9</v>
      </c>
      <c r="AT47" s="9">
        <v>19</v>
      </c>
      <c r="AU47" s="9">
        <v>16</v>
      </c>
      <c r="AV47" s="9">
        <v>3</v>
      </c>
      <c r="AW47" s="9">
        <v>87</v>
      </c>
      <c r="AX47" s="10">
        <v>320</v>
      </c>
      <c r="AY47" s="10">
        <v>233</v>
      </c>
      <c r="AZ47" s="75">
        <v>24</v>
      </c>
      <c r="BA47" s="75">
        <v>20</v>
      </c>
      <c r="BB47" s="75">
        <v>7</v>
      </c>
      <c r="BC47" s="11">
        <v>2345</v>
      </c>
      <c r="BD47" s="11">
        <v>826</v>
      </c>
      <c r="BE47" s="11">
        <v>1214</v>
      </c>
      <c r="BF47" s="11">
        <v>108</v>
      </c>
      <c r="BG47" s="10">
        <v>3559</v>
      </c>
      <c r="BH47" s="12">
        <v>11</v>
      </c>
      <c r="BI47" s="8">
        <v>8</v>
      </c>
      <c r="BJ47" s="8">
        <v>3</v>
      </c>
      <c r="BK47" s="11"/>
      <c r="BL47" s="11"/>
      <c r="BM47" s="11"/>
      <c r="BN47" s="11"/>
      <c r="BO47" s="11"/>
      <c r="BP47" s="11"/>
      <c r="BQ47" s="11"/>
      <c r="BR47" s="11"/>
      <c r="BS47" s="11"/>
      <c r="BT47" s="10"/>
      <c r="BU47" s="10"/>
      <c r="BV47" s="11"/>
      <c r="BW47" s="1"/>
      <c r="BX47" s="1"/>
      <c r="BY47" s="1"/>
      <c r="BZ47" s="10"/>
      <c r="CA47" s="10"/>
      <c r="CB47" s="63">
        <v>59</v>
      </c>
      <c r="CC47" s="63">
        <v>13</v>
      </c>
      <c r="CD47" s="13">
        <v>5</v>
      </c>
      <c r="CE47" s="8">
        <v>5</v>
      </c>
      <c r="CF47" s="8">
        <v>0</v>
      </c>
      <c r="CG47" s="10"/>
      <c r="CH47" s="74">
        <v>5000</v>
      </c>
      <c r="CI47" s="16"/>
      <c r="CJ47" s="89"/>
      <c r="CK47" s="16"/>
      <c r="CL47" s="16"/>
      <c r="CM47" s="16"/>
      <c r="CN47" s="72"/>
      <c r="CO47" s="16"/>
      <c r="CP47" s="16">
        <v>4500</v>
      </c>
      <c r="CQ47" s="16"/>
      <c r="CR47" s="16">
        <v>9500</v>
      </c>
      <c r="CS47" s="16"/>
      <c r="CT47" s="16"/>
      <c r="CU47" s="16"/>
      <c r="CV47" s="16"/>
      <c r="CW47" s="16"/>
      <c r="CX47" s="16"/>
      <c r="CY47" s="16"/>
      <c r="CZ47" s="16">
        <v>0</v>
      </c>
      <c r="DA47" s="17"/>
      <c r="DB47" s="18"/>
      <c r="DC47" s="16"/>
      <c r="DD47" s="19"/>
      <c r="DE47" s="18"/>
      <c r="DF47" s="20"/>
      <c r="DG47" s="21"/>
      <c r="DH47" s="22"/>
      <c r="DI47" s="16">
        <f t="shared" si="20"/>
        <v>62</v>
      </c>
      <c r="DJ47" s="16">
        <f t="shared" si="21"/>
        <v>136</v>
      </c>
      <c r="DK47" s="16">
        <f t="shared" si="22"/>
        <v>34</v>
      </c>
      <c r="DL47" s="16">
        <f t="shared" si="23"/>
        <v>19</v>
      </c>
      <c r="DM47" s="16">
        <f t="shared" si="30"/>
        <v>13</v>
      </c>
      <c r="DN47" s="16">
        <f t="shared" si="31"/>
        <v>0</v>
      </c>
      <c r="DO47" s="16">
        <f t="shared" si="32"/>
        <v>0</v>
      </c>
      <c r="DP47" s="16">
        <f>9*BB47</f>
        <v>63</v>
      </c>
      <c r="DQ47" s="16">
        <f t="shared" si="33"/>
        <v>327</v>
      </c>
      <c r="DR47" s="16">
        <f t="shared" si="34"/>
        <v>231</v>
      </c>
    </row>
    <row r="48" spans="1:122" x14ac:dyDescent="0.2">
      <c r="B48" s="26"/>
      <c r="C48" s="3"/>
      <c r="D48" s="3"/>
      <c r="E48" s="3"/>
      <c r="F48" s="3"/>
      <c r="G48" s="3"/>
      <c r="H48" s="3"/>
      <c r="I48" s="3"/>
      <c r="J48" s="3"/>
      <c r="K48" s="29">
        <v>0</v>
      </c>
      <c r="L48" s="29">
        <v>0</v>
      </c>
      <c r="M48" s="3"/>
      <c r="N48" s="3">
        <v>0</v>
      </c>
      <c r="O48" s="3"/>
      <c r="P48" s="3"/>
      <c r="Q48" s="3"/>
      <c r="R48" s="22"/>
      <c r="S48" s="3"/>
      <c r="T48" s="21"/>
      <c r="U48" s="7">
        <v>0</v>
      </c>
      <c r="V48" s="7"/>
      <c r="W48" s="7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7"/>
      <c r="AI48" s="7"/>
      <c r="AJ48" s="10"/>
      <c r="AK48" s="10"/>
      <c r="AL48" s="10"/>
      <c r="AM48" s="10"/>
      <c r="AN48" s="10"/>
      <c r="AO48" s="10"/>
      <c r="AP48" s="9">
        <v>0</v>
      </c>
      <c r="AQ48" s="7"/>
      <c r="AR48" s="20"/>
      <c r="AS48" s="7"/>
      <c r="AT48" s="10"/>
      <c r="AU48" s="10"/>
      <c r="AV48" s="10"/>
      <c r="AW48" s="9"/>
      <c r="AX48" s="10"/>
      <c r="AY48" s="10"/>
      <c r="AZ48" s="10"/>
      <c r="BA48" s="10"/>
      <c r="BB48" s="10"/>
      <c r="BC48" s="11"/>
      <c r="BD48" s="11"/>
      <c r="BE48" s="10"/>
      <c r="BF48" s="10"/>
      <c r="BG48" s="10"/>
      <c r="BH48" s="12"/>
      <c r="BI48" s="8"/>
      <c r="BJ48" s="8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7"/>
      <c r="BX48" s="7"/>
      <c r="BY48" s="7"/>
      <c r="BZ48" s="10"/>
      <c r="CA48" s="27"/>
      <c r="CB48" s="63"/>
      <c r="CC48" s="63"/>
      <c r="CD48" s="8"/>
      <c r="CE48" s="8"/>
      <c r="CF48" s="8"/>
      <c r="CG48" s="10"/>
      <c r="CH48" s="16"/>
      <c r="CI48" s="16"/>
      <c r="CJ48" s="16"/>
      <c r="CK48" s="16"/>
      <c r="CL48" s="16"/>
      <c r="CM48" s="16"/>
      <c r="CN48" s="25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18"/>
      <c r="DC48" s="16"/>
      <c r="DD48" s="19"/>
      <c r="DE48" s="3"/>
      <c r="DF48" s="3"/>
      <c r="DG48" s="21"/>
      <c r="DH48" s="3"/>
      <c r="DI48" s="16">
        <f t="shared" si="20"/>
        <v>0</v>
      </c>
      <c r="DJ48" s="16">
        <f t="shared" si="21"/>
        <v>0</v>
      </c>
      <c r="DK48" s="16">
        <f t="shared" si="22"/>
        <v>0</v>
      </c>
      <c r="DL48" s="16">
        <f t="shared" si="23"/>
        <v>0</v>
      </c>
      <c r="DM48" s="16"/>
      <c r="DN48" s="16"/>
      <c r="DO48" s="16"/>
      <c r="DP48" s="16"/>
      <c r="DR48" s="16">
        <f t="shared" si="29"/>
        <v>0</v>
      </c>
    </row>
    <row r="49" spans="1:122" x14ac:dyDescent="0.2">
      <c r="B49" s="26" t="s">
        <v>144</v>
      </c>
      <c r="C49" s="3"/>
      <c r="D49" s="3"/>
      <c r="E49" s="3"/>
      <c r="F49" s="3"/>
      <c r="G49" s="3"/>
      <c r="H49" s="3"/>
      <c r="I49" s="3"/>
      <c r="J49" s="3"/>
      <c r="K49" s="29">
        <v>0</v>
      </c>
      <c r="L49" s="29">
        <v>0</v>
      </c>
      <c r="M49" s="3"/>
      <c r="N49" s="3">
        <v>0</v>
      </c>
      <c r="O49" s="3"/>
      <c r="P49" s="3"/>
      <c r="Q49" s="3"/>
      <c r="R49" s="22"/>
      <c r="S49" s="3"/>
      <c r="T49" s="21"/>
      <c r="U49" s="7">
        <v>0</v>
      </c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9">
        <v>0</v>
      </c>
      <c r="AQ49" s="10"/>
      <c r="AR49" s="10"/>
      <c r="AS49" s="10"/>
      <c r="AT49" s="10"/>
      <c r="AU49" s="10"/>
      <c r="AV49" s="10"/>
      <c r="AW49" s="9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2">
        <v>0</v>
      </c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63"/>
      <c r="CC49" s="63"/>
      <c r="CD49" s="8"/>
      <c r="CE49" s="10"/>
      <c r="CF49" s="10"/>
      <c r="CG49" s="10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18"/>
      <c r="DC49" s="16"/>
      <c r="DD49" s="19"/>
      <c r="DE49" s="3"/>
      <c r="DF49" s="3"/>
      <c r="DG49" s="16"/>
      <c r="DH49" s="16"/>
      <c r="DI49" s="16">
        <f t="shared" si="20"/>
        <v>0</v>
      </c>
      <c r="DJ49" s="16">
        <f t="shared" si="21"/>
        <v>0</v>
      </c>
      <c r="DK49" s="16">
        <f t="shared" si="22"/>
        <v>0</v>
      </c>
      <c r="DL49" s="16">
        <f t="shared" si="23"/>
        <v>0</v>
      </c>
      <c r="DM49" s="16"/>
      <c r="DN49" s="16"/>
      <c r="DO49" s="16"/>
      <c r="DP49" s="16"/>
      <c r="DR49" s="16">
        <f t="shared" si="29"/>
        <v>0</v>
      </c>
    </row>
    <row r="50" spans="1:122" x14ac:dyDescent="0.2">
      <c r="A50" s="3"/>
      <c r="B50" s="65" t="s">
        <v>161</v>
      </c>
      <c r="C50" s="75"/>
      <c r="D50" s="63"/>
      <c r="E50" s="4">
        <v>1205</v>
      </c>
      <c r="F50" s="4">
        <v>1987</v>
      </c>
      <c r="G50" s="4">
        <v>200</v>
      </c>
      <c r="H50" s="4">
        <v>170</v>
      </c>
      <c r="I50" s="4">
        <v>14</v>
      </c>
      <c r="J50" s="4">
        <v>8</v>
      </c>
      <c r="K50" s="3">
        <v>8</v>
      </c>
      <c r="L50" s="5">
        <v>4</v>
      </c>
      <c r="M50" s="4">
        <v>108</v>
      </c>
      <c r="N50" s="6">
        <v>12</v>
      </c>
      <c r="O50" s="4">
        <v>0</v>
      </c>
      <c r="P50" s="4">
        <v>0</v>
      </c>
      <c r="Q50" s="4"/>
      <c r="R50" s="4">
        <v>2</v>
      </c>
      <c r="S50" s="4">
        <v>2</v>
      </c>
      <c r="T50" s="4">
        <v>55.5</v>
      </c>
      <c r="U50" s="7">
        <v>4165</v>
      </c>
      <c r="V50" s="73">
        <v>3033</v>
      </c>
      <c r="W50" s="63">
        <v>1132</v>
      </c>
      <c r="X50" s="63">
        <v>36103</v>
      </c>
      <c r="Y50" s="63">
        <v>27725</v>
      </c>
      <c r="Z50" s="63">
        <v>8378</v>
      </c>
      <c r="AA50" s="63">
        <v>22519</v>
      </c>
      <c r="AB50" s="63">
        <v>15817</v>
      </c>
      <c r="AC50" s="63">
        <v>6702</v>
      </c>
      <c r="AD50" s="63">
        <v>13584</v>
      </c>
      <c r="AE50" s="63">
        <v>11908</v>
      </c>
      <c r="AF50" s="63">
        <v>1676</v>
      </c>
      <c r="AG50" s="7">
        <v>8800</v>
      </c>
      <c r="AH50" s="7">
        <v>7796</v>
      </c>
      <c r="AI50" s="7">
        <v>1004</v>
      </c>
      <c r="AJ50" s="7">
        <v>10702</v>
      </c>
      <c r="AK50" s="7">
        <v>9811</v>
      </c>
      <c r="AL50" s="7">
        <v>891</v>
      </c>
      <c r="AM50" s="63">
        <v>2865</v>
      </c>
      <c r="AN50" s="63">
        <v>2627</v>
      </c>
      <c r="AO50" s="63">
        <v>238</v>
      </c>
      <c r="AP50" s="9">
        <v>13567</v>
      </c>
      <c r="AQ50" s="9">
        <v>13713</v>
      </c>
      <c r="AR50" s="9">
        <v>12117</v>
      </c>
      <c r="AS50" s="9">
        <v>1596</v>
      </c>
      <c r="AT50" s="9">
        <v>4073</v>
      </c>
      <c r="AU50" s="9">
        <v>3732</v>
      </c>
      <c r="AV50" s="9">
        <v>341</v>
      </c>
      <c r="AW50" s="9">
        <v>17786</v>
      </c>
      <c r="AX50" s="10">
        <v>76256</v>
      </c>
      <c r="AY50" s="10">
        <v>58470</v>
      </c>
      <c r="AZ50" s="75">
        <v>3695</v>
      </c>
      <c r="BA50" s="75">
        <v>6779</v>
      </c>
      <c r="BB50" s="75">
        <v>647</v>
      </c>
      <c r="BC50" s="11">
        <v>54060</v>
      </c>
      <c r="BD50" s="11">
        <v>12152</v>
      </c>
      <c r="BE50" s="11">
        <v>8023</v>
      </c>
      <c r="BF50" s="11">
        <v>1099</v>
      </c>
      <c r="BG50" s="10">
        <v>62083</v>
      </c>
      <c r="BH50" s="12">
        <v>2771</v>
      </c>
      <c r="BI50" s="8">
        <v>2648</v>
      </c>
      <c r="BJ50" s="8">
        <v>123</v>
      </c>
      <c r="BK50" s="11">
        <v>2483</v>
      </c>
      <c r="BL50" s="11">
        <v>2026</v>
      </c>
      <c r="BM50" s="11">
        <v>776</v>
      </c>
      <c r="BN50" s="11">
        <v>1250</v>
      </c>
      <c r="BO50" s="11">
        <v>457</v>
      </c>
      <c r="BP50" s="11">
        <v>343</v>
      </c>
      <c r="BQ50" s="11">
        <v>114</v>
      </c>
      <c r="BR50" s="11"/>
      <c r="BS50" s="11">
        <v>83</v>
      </c>
      <c r="BT50" s="10">
        <v>25</v>
      </c>
      <c r="BU50" s="10">
        <v>12</v>
      </c>
      <c r="BV50" s="11"/>
      <c r="BW50" s="1">
        <v>208</v>
      </c>
      <c r="BX50" s="1">
        <v>134</v>
      </c>
      <c r="BY50" s="1">
        <v>74</v>
      </c>
      <c r="BZ50" s="10"/>
      <c r="CA50" s="10">
        <v>5</v>
      </c>
      <c r="CB50" s="63">
        <v>21632</v>
      </c>
      <c r="CC50" s="63">
        <v>12507.656296296298</v>
      </c>
      <c r="CD50" s="13">
        <v>658</v>
      </c>
      <c r="CE50" s="8">
        <v>650</v>
      </c>
      <c r="CF50" s="8">
        <v>8</v>
      </c>
      <c r="CG50" s="10"/>
      <c r="CH50" s="74">
        <v>365500</v>
      </c>
      <c r="CI50" s="16">
        <v>5000</v>
      </c>
      <c r="CJ50" s="89">
        <v>7000</v>
      </c>
      <c r="CK50" s="16">
        <v>10000</v>
      </c>
      <c r="CL50" s="16"/>
      <c r="CM50" s="16">
        <v>15625</v>
      </c>
      <c r="CN50" s="72"/>
      <c r="CO50" s="16"/>
      <c r="CP50" s="16">
        <v>59000</v>
      </c>
      <c r="CQ50" s="16">
        <v>24940</v>
      </c>
      <c r="CR50" s="16">
        <v>487065</v>
      </c>
      <c r="CS50" s="16"/>
      <c r="CT50" s="16"/>
      <c r="CU50" s="16"/>
      <c r="CV50" s="16"/>
      <c r="CW50" s="16"/>
      <c r="CX50" s="16"/>
      <c r="CY50" s="16"/>
      <c r="CZ50" s="16"/>
      <c r="DA50" s="17"/>
      <c r="DB50" s="18"/>
      <c r="DC50" s="16"/>
      <c r="DD50" s="19"/>
      <c r="DE50" s="18"/>
      <c r="DF50" s="20"/>
      <c r="DG50" s="21"/>
      <c r="DH50" s="22"/>
      <c r="DI50" s="16">
        <f t="shared" si="20"/>
        <v>72206</v>
      </c>
      <c r="DJ50" s="16">
        <f t="shared" si="21"/>
        <v>27426</v>
      </c>
      <c r="DK50" s="16">
        <f t="shared" si="22"/>
        <v>8800</v>
      </c>
      <c r="DL50" s="16">
        <f t="shared" si="23"/>
        <v>4073</v>
      </c>
      <c r="DM50" s="16">
        <f t="shared" ref="DM50:DM53" si="35">CC50</f>
        <v>12507.656296296298</v>
      </c>
      <c r="DN50" s="16">
        <f t="shared" ref="DN50:DN53" si="36">BU50*1.5*2*200</f>
        <v>7200</v>
      </c>
      <c r="DO50" s="16">
        <f t="shared" ref="DO50:DO53" si="37">BT50*3*200</f>
        <v>15000</v>
      </c>
      <c r="DP50" s="16">
        <f>9*BB50</f>
        <v>5823</v>
      </c>
      <c r="DQ50" s="16">
        <f t="shared" ref="DQ50:DQ53" si="38">DI50+DJ50+DK50+DL50+DM50+DN50+DO50+DP50</f>
        <v>153035.65629629628</v>
      </c>
      <c r="DR50" s="16">
        <f t="shared" ref="DR50:DR53" si="39">DL50+DJ50+DM50+DP50</f>
        <v>49829.6562962963</v>
      </c>
    </row>
    <row r="51" spans="1:122" x14ac:dyDescent="0.2">
      <c r="B51" s="26" t="s">
        <v>162</v>
      </c>
      <c r="C51" s="3"/>
      <c r="D51" s="3"/>
      <c r="E51" s="3">
        <v>150</v>
      </c>
      <c r="F51" s="3">
        <v>200</v>
      </c>
      <c r="G51" s="3"/>
      <c r="H51" s="3"/>
      <c r="I51" s="3">
        <v>5</v>
      </c>
      <c r="J51" s="3">
        <v>17</v>
      </c>
      <c r="K51" s="29">
        <v>0</v>
      </c>
      <c r="L51" s="29">
        <v>7</v>
      </c>
      <c r="M51" s="3">
        <v>106</v>
      </c>
      <c r="N51" s="3">
        <v>7</v>
      </c>
      <c r="O51" s="3">
        <v>0</v>
      </c>
      <c r="P51" s="3">
        <v>0</v>
      </c>
      <c r="Q51" s="3"/>
      <c r="R51" s="22"/>
      <c r="S51" s="3"/>
      <c r="T51" s="21">
        <v>56</v>
      </c>
      <c r="U51" s="7">
        <v>391</v>
      </c>
      <c r="V51" s="73">
        <v>378</v>
      </c>
      <c r="W51" s="63">
        <v>13</v>
      </c>
      <c r="X51" s="7">
        <v>372</v>
      </c>
      <c r="Y51" s="7">
        <v>365</v>
      </c>
      <c r="Z51" s="7">
        <v>7</v>
      </c>
      <c r="AA51" s="7">
        <v>0</v>
      </c>
      <c r="AB51" s="7">
        <v>0</v>
      </c>
      <c r="AC51" s="7">
        <v>0</v>
      </c>
      <c r="AD51" s="7">
        <v>372</v>
      </c>
      <c r="AE51" s="7">
        <v>365</v>
      </c>
      <c r="AF51" s="7">
        <v>7</v>
      </c>
      <c r="AG51" s="90">
        <v>2381</v>
      </c>
      <c r="AH51" s="90">
        <v>2351</v>
      </c>
      <c r="AI51" s="90">
        <v>30</v>
      </c>
      <c r="AJ51" s="90">
        <v>1164</v>
      </c>
      <c r="AK51" s="7">
        <v>1029</v>
      </c>
      <c r="AL51" s="7">
        <v>135</v>
      </c>
      <c r="AM51" s="90">
        <v>1012</v>
      </c>
      <c r="AN51" s="90">
        <v>904</v>
      </c>
      <c r="AO51" s="90">
        <v>108</v>
      </c>
      <c r="AP51" s="9">
        <v>2176</v>
      </c>
      <c r="AQ51" s="7">
        <v>3349</v>
      </c>
      <c r="AR51" s="7">
        <v>2899</v>
      </c>
      <c r="AS51" s="7">
        <v>450</v>
      </c>
      <c r="AT51" s="63">
        <v>2876</v>
      </c>
      <c r="AU51" s="63">
        <v>2621</v>
      </c>
      <c r="AV51" s="63">
        <v>255</v>
      </c>
      <c r="AW51" s="9">
        <v>6225</v>
      </c>
      <c r="AX51" s="10">
        <v>11154</v>
      </c>
      <c r="AY51" s="10">
        <v>4929</v>
      </c>
      <c r="AZ51" s="75">
        <v>222</v>
      </c>
      <c r="BA51" s="75">
        <v>1295</v>
      </c>
      <c r="BB51" s="75">
        <v>76</v>
      </c>
      <c r="BC51" s="11">
        <v>269</v>
      </c>
      <c r="BD51" s="11">
        <v>6</v>
      </c>
      <c r="BE51" s="11">
        <v>1730</v>
      </c>
      <c r="BF51" s="11">
        <v>30</v>
      </c>
      <c r="BG51" s="10">
        <v>1999</v>
      </c>
      <c r="BH51" s="12">
        <v>8</v>
      </c>
      <c r="BI51" s="12"/>
      <c r="BJ51" s="12">
        <v>8</v>
      </c>
      <c r="BK51" s="11"/>
      <c r="BL51" s="11"/>
      <c r="BM51" s="11"/>
      <c r="BN51" s="11"/>
      <c r="BO51" s="11"/>
      <c r="BP51" s="11">
        <v>0</v>
      </c>
      <c r="BQ51" s="11">
        <v>0</v>
      </c>
      <c r="BR51" s="11"/>
      <c r="BS51" s="11"/>
      <c r="BT51" s="11"/>
      <c r="BU51" s="11"/>
      <c r="BV51" s="11"/>
      <c r="BW51" s="1">
        <v>10</v>
      </c>
      <c r="BX51" s="1">
        <v>10</v>
      </c>
      <c r="BY51" s="1">
        <v>0</v>
      </c>
      <c r="BZ51" s="10"/>
      <c r="CA51" s="10"/>
      <c r="CB51" s="63">
        <v>10937.333333333334</v>
      </c>
      <c r="CC51" s="63">
        <v>3028.6340740740743</v>
      </c>
      <c r="CD51" s="8">
        <v>440</v>
      </c>
      <c r="CE51" s="8">
        <v>432</v>
      </c>
      <c r="CF51" s="8">
        <v>8</v>
      </c>
      <c r="CG51" s="10"/>
      <c r="CH51" s="91">
        <v>115500</v>
      </c>
      <c r="CI51" s="16"/>
      <c r="CJ51" s="16"/>
      <c r="CK51" s="16"/>
      <c r="CL51" s="16"/>
      <c r="CM51" s="16"/>
      <c r="CN51" s="16"/>
      <c r="CO51" s="16">
        <v>4500</v>
      </c>
      <c r="CP51" s="16">
        <v>20000</v>
      </c>
      <c r="CQ51" s="16"/>
      <c r="CR51" s="16">
        <v>140000</v>
      </c>
      <c r="CS51" s="16"/>
      <c r="CT51" s="16"/>
      <c r="CU51" s="16"/>
      <c r="CV51" s="16"/>
      <c r="CW51" s="16"/>
      <c r="CX51" s="16"/>
      <c r="CY51" s="16"/>
      <c r="CZ51" s="16"/>
      <c r="DA51" s="3"/>
      <c r="DB51" s="18"/>
      <c r="DC51" s="16"/>
      <c r="DD51" s="19"/>
      <c r="DE51" s="3"/>
      <c r="DF51" s="3"/>
      <c r="DG51" s="21"/>
      <c r="DH51" s="3"/>
      <c r="DI51" s="16">
        <f t="shared" si="20"/>
        <v>744</v>
      </c>
      <c r="DJ51" s="16">
        <f t="shared" si="21"/>
        <v>6698</v>
      </c>
      <c r="DK51" s="16">
        <f t="shared" si="22"/>
        <v>2381</v>
      </c>
      <c r="DL51" s="16">
        <f t="shared" si="23"/>
        <v>2876</v>
      </c>
      <c r="DM51" s="16">
        <f t="shared" si="35"/>
        <v>3028.6340740740743</v>
      </c>
      <c r="DN51" s="16">
        <f t="shared" si="36"/>
        <v>0</v>
      </c>
      <c r="DO51" s="16">
        <f t="shared" si="37"/>
        <v>0</v>
      </c>
      <c r="DP51" s="16">
        <f>9*BB51</f>
        <v>684</v>
      </c>
      <c r="DQ51" s="16">
        <f t="shared" si="38"/>
        <v>16411.634074074074</v>
      </c>
      <c r="DR51" s="16">
        <f t="shared" si="39"/>
        <v>13286.634074074074</v>
      </c>
    </row>
    <row r="52" spans="1:122" x14ac:dyDescent="0.2">
      <c r="B52" s="26" t="s">
        <v>163</v>
      </c>
      <c r="C52" s="3"/>
      <c r="D52" s="3"/>
      <c r="E52" s="3">
        <v>100</v>
      </c>
      <c r="F52" s="3"/>
      <c r="G52" s="3">
        <v>100</v>
      </c>
      <c r="H52" s="3"/>
      <c r="I52" s="3">
        <v>1</v>
      </c>
      <c r="J52" s="3">
        <v>1</v>
      </c>
      <c r="K52" s="29">
        <v>0</v>
      </c>
      <c r="L52" s="29">
        <v>0</v>
      </c>
      <c r="M52" s="3"/>
      <c r="N52" s="3">
        <v>0</v>
      </c>
      <c r="O52" s="3"/>
      <c r="P52" s="3"/>
      <c r="Q52" s="3"/>
      <c r="R52" s="22"/>
      <c r="S52" s="3"/>
      <c r="T52" s="21"/>
      <c r="U52" s="7">
        <v>393</v>
      </c>
      <c r="V52" s="73">
        <v>29</v>
      </c>
      <c r="W52" s="63">
        <v>364</v>
      </c>
      <c r="X52" s="7">
        <v>5624</v>
      </c>
      <c r="Y52" s="7">
        <v>138</v>
      </c>
      <c r="Z52" s="7">
        <v>5486</v>
      </c>
      <c r="AA52" s="7">
        <v>4348</v>
      </c>
      <c r="AB52" s="7">
        <v>102</v>
      </c>
      <c r="AC52" s="7">
        <v>4246</v>
      </c>
      <c r="AD52" s="7">
        <v>1276</v>
      </c>
      <c r="AE52" s="7">
        <v>36</v>
      </c>
      <c r="AF52" s="7">
        <v>1240</v>
      </c>
      <c r="AG52" s="10">
        <v>55</v>
      </c>
      <c r="AH52" s="10">
        <v>5</v>
      </c>
      <c r="AI52" s="10">
        <v>50</v>
      </c>
      <c r="AJ52" s="10">
        <v>1000</v>
      </c>
      <c r="AK52" s="10">
        <v>407</v>
      </c>
      <c r="AL52" s="10">
        <v>593</v>
      </c>
      <c r="AM52" s="63">
        <v>54</v>
      </c>
      <c r="AN52" s="63">
        <v>33</v>
      </c>
      <c r="AO52" s="63">
        <v>21</v>
      </c>
      <c r="AP52" s="9">
        <v>1054</v>
      </c>
      <c r="AQ52" s="7">
        <v>501</v>
      </c>
      <c r="AR52" s="10">
        <v>219</v>
      </c>
      <c r="AS52" s="10">
        <v>282</v>
      </c>
      <c r="AT52" s="7">
        <v>76</v>
      </c>
      <c r="AU52" s="7">
        <v>67</v>
      </c>
      <c r="AV52" s="7">
        <v>9</v>
      </c>
      <c r="AW52" s="9">
        <v>577</v>
      </c>
      <c r="AX52" s="10">
        <v>7310</v>
      </c>
      <c r="AY52" s="10">
        <v>6733</v>
      </c>
      <c r="AZ52" s="75">
        <v>10</v>
      </c>
      <c r="BA52" s="75">
        <v>1</v>
      </c>
      <c r="BB52" s="75">
        <v>4</v>
      </c>
      <c r="BC52" s="11">
        <v>10887</v>
      </c>
      <c r="BD52" s="11">
        <v>8010</v>
      </c>
      <c r="BE52" s="11">
        <v>351</v>
      </c>
      <c r="BF52" s="11">
        <v>179</v>
      </c>
      <c r="BG52" s="10">
        <v>11238</v>
      </c>
      <c r="BH52" s="12">
        <v>158</v>
      </c>
      <c r="BI52" s="8">
        <v>156</v>
      </c>
      <c r="BJ52" s="8">
        <v>2</v>
      </c>
      <c r="BK52" s="11">
        <v>253</v>
      </c>
      <c r="BL52" s="11">
        <v>16</v>
      </c>
      <c r="BM52" s="11">
        <v>11</v>
      </c>
      <c r="BN52" s="11">
        <v>5</v>
      </c>
      <c r="BO52" s="11">
        <v>237</v>
      </c>
      <c r="BP52" s="11">
        <v>200</v>
      </c>
      <c r="BQ52" s="11">
        <v>37</v>
      </c>
      <c r="BR52" s="7"/>
      <c r="BS52" s="11">
        <v>75</v>
      </c>
      <c r="BT52" s="8"/>
      <c r="BU52" s="11"/>
      <c r="BV52" s="11"/>
      <c r="BW52" s="1">
        <v>3</v>
      </c>
      <c r="BX52" s="1">
        <v>2</v>
      </c>
      <c r="BY52" s="1">
        <v>1</v>
      </c>
      <c r="BZ52" s="10">
        <v>14</v>
      </c>
      <c r="CA52" s="10"/>
      <c r="CB52" s="63"/>
      <c r="CC52" s="63"/>
      <c r="CD52" s="8">
        <v>3</v>
      </c>
      <c r="CE52" s="10">
        <v>3</v>
      </c>
      <c r="CF52" s="10"/>
      <c r="CG52" s="10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18"/>
      <c r="DC52" s="16"/>
      <c r="DD52" s="19"/>
      <c r="DE52" s="3"/>
      <c r="DF52" s="3"/>
      <c r="DG52" s="21"/>
      <c r="DH52" s="3"/>
      <c r="DI52" s="16">
        <f t="shared" si="20"/>
        <v>11248</v>
      </c>
      <c r="DJ52" s="16">
        <f t="shared" si="21"/>
        <v>1002</v>
      </c>
      <c r="DK52" s="16">
        <f t="shared" si="22"/>
        <v>55</v>
      </c>
      <c r="DL52" s="16">
        <f t="shared" si="23"/>
        <v>76</v>
      </c>
      <c r="DM52" s="16">
        <f t="shared" si="35"/>
        <v>0</v>
      </c>
      <c r="DN52" s="16">
        <f t="shared" si="36"/>
        <v>0</v>
      </c>
      <c r="DO52" s="16">
        <f t="shared" si="37"/>
        <v>0</v>
      </c>
      <c r="DP52" s="16">
        <f>9*BB52</f>
        <v>36</v>
      </c>
      <c r="DQ52" s="16">
        <f t="shared" si="38"/>
        <v>12417</v>
      </c>
      <c r="DR52" s="16">
        <f t="shared" si="39"/>
        <v>1114</v>
      </c>
    </row>
    <row r="53" spans="1:122" x14ac:dyDescent="0.2">
      <c r="B53" s="26" t="s">
        <v>164</v>
      </c>
      <c r="C53" s="3"/>
      <c r="D53" s="3"/>
      <c r="E53" s="3"/>
      <c r="F53" s="3"/>
      <c r="G53" s="3"/>
      <c r="H53" s="3"/>
      <c r="I53" s="3"/>
      <c r="J53" s="3"/>
      <c r="K53" s="29">
        <v>0</v>
      </c>
      <c r="L53" s="29">
        <v>0</v>
      </c>
      <c r="M53" s="3"/>
      <c r="N53" s="3">
        <v>0</v>
      </c>
      <c r="O53" s="3"/>
      <c r="P53" s="3"/>
      <c r="Q53" s="3"/>
      <c r="R53" s="22"/>
      <c r="S53" s="3"/>
      <c r="T53" s="21"/>
      <c r="U53" s="7">
        <v>0</v>
      </c>
      <c r="V53" s="10"/>
      <c r="W53" s="10"/>
      <c r="X53" s="7">
        <v>90</v>
      </c>
      <c r="Y53" s="7">
        <v>84</v>
      </c>
      <c r="Z53" s="7">
        <v>6</v>
      </c>
      <c r="AA53" s="7">
        <v>81</v>
      </c>
      <c r="AB53" s="7">
        <v>77</v>
      </c>
      <c r="AC53" s="7">
        <v>4</v>
      </c>
      <c r="AD53" s="7">
        <v>9</v>
      </c>
      <c r="AE53" s="7">
        <v>7</v>
      </c>
      <c r="AF53" s="7">
        <v>2</v>
      </c>
      <c r="AG53" s="7">
        <v>4</v>
      </c>
      <c r="AH53" s="7">
        <v>4</v>
      </c>
      <c r="AI53" s="7"/>
      <c r="AJ53" s="7">
        <v>224</v>
      </c>
      <c r="AK53" s="7">
        <v>216</v>
      </c>
      <c r="AL53" s="7">
        <v>8</v>
      </c>
      <c r="AM53" s="7">
        <v>18</v>
      </c>
      <c r="AN53" s="7">
        <v>18</v>
      </c>
      <c r="AO53" s="7">
        <v>0</v>
      </c>
      <c r="AP53" s="9">
        <v>242</v>
      </c>
      <c r="AQ53" s="7">
        <v>3</v>
      </c>
      <c r="AR53" s="7">
        <v>3</v>
      </c>
      <c r="AS53" s="7">
        <v>0</v>
      </c>
      <c r="AT53" s="7">
        <v>1</v>
      </c>
      <c r="AU53" s="7">
        <v>1</v>
      </c>
      <c r="AV53" s="7">
        <v>0</v>
      </c>
      <c r="AW53" s="9">
        <v>4</v>
      </c>
      <c r="AX53" s="10">
        <v>340</v>
      </c>
      <c r="AY53" s="10">
        <v>336</v>
      </c>
      <c r="AZ53" s="10"/>
      <c r="BA53" s="10"/>
      <c r="BB53" s="10"/>
      <c r="BC53" s="11">
        <v>2509</v>
      </c>
      <c r="BD53" s="11">
        <v>136</v>
      </c>
      <c r="BE53" s="11">
        <v>179</v>
      </c>
      <c r="BF53" s="11">
        <v>7</v>
      </c>
      <c r="BG53" s="10">
        <v>2688</v>
      </c>
      <c r="BH53" s="12">
        <v>0</v>
      </c>
      <c r="BI53" s="10"/>
      <c r="BJ53" s="10"/>
      <c r="BK53" s="11">
        <v>23</v>
      </c>
      <c r="BL53" s="11">
        <v>23</v>
      </c>
      <c r="BM53" s="11">
        <v>3</v>
      </c>
      <c r="BN53" s="11">
        <v>20</v>
      </c>
      <c r="BO53" s="11">
        <v>0</v>
      </c>
      <c r="BP53" s="7">
        <v>242</v>
      </c>
      <c r="BQ53" s="7">
        <v>61</v>
      </c>
      <c r="BR53" s="7"/>
      <c r="BS53" s="7">
        <v>7</v>
      </c>
      <c r="BT53" s="8"/>
      <c r="BU53" s="11"/>
      <c r="BV53" s="11"/>
      <c r="BW53" s="11"/>
      <c r="BX53" s="11"/>
      <c r="BY53" s="11"/>
      <c r="BZ53" s="10"/>
      <c r="CA53" s="10"/>
      <c r="CB53" s="63"/>
      <c r="CC53" s="63"/>
      <c r="CD53" s="8"/>
      <c r="CE53" s="10"/>
      <c r="CF53" s="10"/>
      <c r="CG53" s="10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18"/>
      <c r="DC53" s="16"/>
      <c r="DD53" s="19"/>
      <c r="DE53" s="3"/>
      <c r="DF53" s="3"/>
      <c r="DG53" s="21"/>
      <c r="DH53" s="3"/>
      <c r="DI53" s="16">
        <f t="shared" si="20"/>
        <v>180</v>
      </c>
      <c r="DJ53" s="16">
        <f t="shared" si="21"/>
        <v>6</v>
      </c>
      <c r="DK53" s="16">
        <f t="shared" si="22"/>
        <v>4</v>
      </c>
      <c r="DL53" s="16">
        <f t="shared" si="23"/>
        <v>1</v>
      </c>
      <c r="DM53" s="16">
        <f t="shared" si="35"/>
        <v>0</v>
      </c>
      <c r="DN53" s="16">
        <f t="shared" si="36"/>
        <v>0</v>
      </c>
      <c r="DO53" s="16">
        <f t="shared" si="37"/>
        <v>0</v>
      </c>
      <c r="DP53" s="16">
        <f>9*BB53</f>
        <v>0</v>
      </c>
      <c r="DQ53" s="16">
        <f t="shared" si="38"/>
        <v>191</v>
      </c>
      <c r="DR53" s="16">
        <f t="shared" si="39"/>
        <v>7</v>
      </c>
    </row>
    <row r="54" spans="1:122" x14ac:dyDescent="0.2">
      <c r="B54" s="92" t="s">
        <v>195</v>
      </c>
      <c r="C54" s="54"/>
      <c r="D54" s="54"/>
      <c r="E54" s="54"/>
      <c r="F54" s="54"/>
      <c r="G54" s="54"/>
      <c r="H54" s="54"/>
      <c r="I54" s="54"/>
      <c r="J54" s="54"/>
      <c r="K54" s="93"/>
      <c r="L54" s="93"/>
      <c r="M54" s="54"/>
      <c r="N54" s="54"/>
      <c r="O54" s="54"/>
      <c r="P54" s="54"/>
      <c r="Q54" s="54"/>
      <c r="R54" s="94"/>
      <c r="S54" s="54"/>
      <c r="T54" s="95"/>
      <c r="U54" s="7">
        <v>14</v>
      </c>
      <c r="V54" s="73">
        <v>9</v>
      </c>
      <c r="W54" s="63">
        <v>5</v>
      </c>
      <c r="X54" s="90">
        <v>228</v>
      </c>
      <c r="Y54" s="90">
        <v>130</v>
      </c>
      <c r="Z54" s="90">
        <v>98</v>
      </c>
      <c r="AA54" s="90">
        <v>119</v>
      </c>
      <c r="AB54" s="90">
        <v>66</v>
      </c>
      <c r="AC54" s="90">
        <v>53</v>
      </c>
      <c r="AD54" s="90">
        <v>109</v>
      </c>
      <c r="AE54" s="90">
        <v>64</v>
      </c>
      <c r="AF54" s="90">
        <v>45</v>
      </c>
      <c r="AG54" s="90">
        <v>23</v>
      </c>
      <c r="AH54" s="90">
        <v>23</v>
      </c>
      <c r="AI54" s="90"/>
      <c r="AJ54" s="90">
        <v>390</v>
      </c>
      <c r="AK54" s="90">
        <v>298</v>
      </c>
      <c r="AL54" s="90">
        <v>92</v>
      </c>
      <c r="AM54" s="90">
        <v>86</v>
      </c>
      <c r="AN54" s="90">
        <v>80</v>
      </c>
      <c r="AO54" s="90">
        <v>6</v>
      </c>
      <c r="AP54" s="9">
        <v>476</v>
      </c>
      <c r="AQ54" s="90">
        <v>274</v>
      </c>
      <c r="AR54" s="90">
        <v>197</v>
      </c>
      <c r="AS54" s="90">
        <v>77</v>
      </c>
      <c r="AT54" s="90">
        <v>57</v>
      </c>
      <c r="AU54" s="90">
        <v>45</v>
      </c>
      <c r="AV54" s="90">
        <v>12</v>
      </c>
      <c r="AW54" s="9">
        <v>331</v>
      </c>
      <c r="AX54" s="10">
        <v>1058</v>
      </c>
      <c r="AY54" s="10">
        <v>727</v>
      </c>
      <c r="AZ54" s="75">
        <v>6</v>
      </c>
      <c r="BA54" s="75">
        <v>2</v>
      </c>
      <c r="BB54" s="75">
        <v>3</v>
      </c>
      <c r="BC54" s="56">
        <v>1823</v>
      </c>
      <c r="BD54" s="56">
        <v>449</v>
      </c>
      <c r="BE54" s="56">
        <v>191</v>
      </c>
      <c r="BF54" s="56">
        <v>5</v>
      </c>
      <c r="BG54" s="96"/>
      <c r="BH54" s="97"/>
      <c r="BI54" s="96">
        <v>1</v>
      </c>
      <c r="BJ54" s="96"/>
      <c r="BK54" s="90">
        <v>915</v>
      </c>
      <c r="BL54" s="90">
        <v>612</v>
      </c>
      <c r="BM54" s="90">
        <v>355</v>
      </c>
      <c r="BN54" s="90">
        <v>257</v>
      </c>
      <c r="BO54" s="90">
        <v>303</v>
      </c>
      <c r="BP54" s="90">
        <v>242</v>
      </c>
      <c r="BQ54" s="90">
        <v>61</v>
      </c>
      <c r="BR54" s="90"/>
      <c r="BS54" s="90">
        <v>25</v>
      </c>
      <c r="BT54" s="98"/>
      <c r="BU54" s="56"/>
      <c r="BV54" s="56"/>
      <c r="BW54" s="56">
        <v>20</v>
      </c>
      <c r="BX54" s="56">
        <v>17</v>
      </c>
      <c r="BY54" s="56">
        <v>3</v>
      </c>
      <c r="BZ54" s="10">
        <v>1</v>
      </c>
      <c r="CA54" s="96"/>
      <c r="CB54" s="63"/>
      <c r="CC54" s="63"/>
      <c r="CD54" s="98">
        <v>18</v>
      </c>
      <c r="CE54" s="96">
        <v>18</v>
      </c>
      <c r="CF54" s="96"/>
      <c r="CG54" s="96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4"/>
      <c r="DB54" s="99"/>
      <c r="DC54" s="53"/>
      <c r="DD54" s="100"/>
      <c r="DE54" s="54"/>
      <c r="DF54" s="54"/>
      <c r="DG54" s="95"/>
      <c r="DH54" s="54"/>
      <c r="DI54" s="53"/>
      <c r="DJ54" s="53"/>
      <c r="DK54" s="53"/>
      <c r="DL54" s="53"/>
      <c r="DM54" s="53"/>
      <c r="DN54" s="53"/>
      <c r="DO54" s="53"/>
      <c r="DP54" s="53"/>
    </row>
    <row r="55" spans="1:122" x14ac:dyDescent="0.2">
      <c r="A55" s="3"/>
      <c r="B55" s="26" t="s">
        <v>140</v>
      </c>
      <c r="C55" s="3"/>
      <c r="D55" s="3"/>
      <c r="E55" s="3"/>
      <c r="F55" s="3"/>
      <c r="G55" s="3"/>
      <c r="H55" s="3"/>
      <c r="I55" s="3"/>
      <c r="J55" s="3"/>
      <c r="K55" s="29">
        <v>0</v>
      </c>
      <c r="L55" s="29">
        <v>0</v>
      </c>
      <c r="M55" s="3"/>
      <c r="N55" s="3"/>
      <c r="O55" s="3"/>
      <c r="P55" s="3"/>
      <c r="Q55" s="3"/>
      <c r="R55" s="22"/>
      <c r="S55" s="3"/>
      <c r="T55" s="21"/>
      <c r="U55" s="7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9">
        <v>0</v>
      </c>
      <c r="AQ55" s="7"/>
      <c r="AR55" s="10"/>
      <c r="AS55" s="10"/>
      <c r="AT55" s="10"/>
      <c r="AU55" s="10"/>
      <c r="AV55" s="10"/>
      <c r="AW55" s="9"/>
      <c r="AX55" s="10"/>
      <c r="AY55" s="10"/>
      <c r="AZ55" s="10"/>
      <c r="BA55" s="10"/>
      <c r="BB55" s="10"/>
      <c r="BC55" s="11"/>
      <c r="BD55" s="11"/>
      <c r="BE55" s="11"/>
      <c r="BF55" s="11"/>
      <c r="BG55" s="10">
        <v>0</v>
      </c>
      <c r="BH55" s="12">
        <v>0</v>
      </c>
      <c r="BI55" s="10"/>
      <c r="BJ55" s="10"/>
      <c r="BK55" s="10"/>
      <c r="BL55" s="10"/>
      <c r="BM55" s="11"/>
      <c r="BN55" s="10"/>
      <c r="BO55" s="10"/>
      <c r="BP55" s="10"/>
      <c r="BQ55" s="10"/>
      <c r="BR55" s="10"/>
      <c r="BS55" s="8"/>
      <c r="BT55" s="8"/>
      <c r="BU55" s="10"/>
      <c r="BV55" s="10"/>
      <c r="BW55" s="10"/>
      <c r="BX55" s="10"/>
      <c r="BY55" s="10"/>
      <c r="BZ55" s="10"/>
      <c r="CA55" s="10"/>
      <c r="CB55" s="63"/>
      <c r="CC55" s="63"/>
      <c r="CD55" s="8"/>
      <c r="CE55" s="10"/>
      <c r="CF55" s="10"/>
      <c r="CG55" s="10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18"/>
      <c r="DC55" s="16"/>
      <c r="DD55" s="19"/>
      <c r="DE55" s="3"/>
      <c r="DF55" s="3"/>
      <c r="DG55" s="21"/>
      <c r="DH55" s="16"/>
      <c r="DI55" s="16">
        <f t="shared" ref="DI55:DI85" si="40">costolibro1*X55</f>
        <v>0</v>
      </c>
      <c r="DJ55" s="16">
        <f t="shared" ref="DJ55:DJ85" si="41">costolibro1*AQ55</f>
        <v>0</v>
      </c>
      <c r="DK55" s="16">
        <f t="shared" ref="DK55:DK85" si="42">AG55*costomultimediale1</f>
        <v>0</v>
      </c>
      <c r="DL55" s="16">
        <f t="shared" ref="DL55:DL85" si="43">AT55*costomultimediale1</f>
        <v>0</v>
      </c>
      <c r="DM55" s="16"/>
      <c r="DN55" s="16"/>
      <c r="DO55" s="16"/>
      <c r="DP55" s="16"/>
      <c r="DR55" s="16">
        <f t="shared" si="29"/>
        <v>0</v>
      </c>
    </row>
    <row r="56" spans="1:122" x14ac:dyDescent="0.2">
      <c r="A56" s="3"/>
      <c r="B56" s="65" t="s">
        <v>165</v>
      </c>
      <c r="C56" s="75"/>
      <c r="D56" s="63"/>
      <c r="E56" s="4">
        <v>246</v>
      </c>
      <c r="F56" s="4">
        <v>300</v>
      </c>
      <c r="G56" s="4"/>
      <c r="H56" s="4">
        <v>66</v>
      </c>
      <c r="I56" s="4">
        <v>3</v>
      </c>
      <c r="J56" s="4">
        <v>2</v>
      </c>
      <c r="K56" s="3">
        <v>2</v>
      </c>
      <c r="L56" s="5">
        <v>1</v>
      </c>
      <c r="M56" s="4">
        <v>30</v>
      </c>
      <c r="N56" s="6">
        <v>3</v>
      </c>
      <c r="O56" s="4">
        <v>1</v>
      </c>
      <c r="P56" s="4"/>
      <c r="Q56" s="4"/>
      <c r="R56" s="4">
        <v>0</v>
      </c>
      <c r="S56" s="4"/>
      <c r="T56" s="4">
        <v>21</v>
      </c>
      <c r="U56" s="7">
        <v>318</v>
      </c>
      <c r="V56" s="73">
        <v>240</v>
      </c>
      <c r="W56" s="63">
        <v>78</v>
      </c>
      <c r="X56" s="63">
        <v>2574</v>
      </c>
      <c r="Y56" s="63">
        <v>1463</v>
      </c>
      <c r="Z56" s="63">
        <v>1111</v>
      </c>
      <c r="AA56" s="63">
        <v>1950</v>
      </c>
      <c r="AB56" s="63">
        <v>1078</v>
      </c>
      <c r="AC56" s="63">
        <v>872</v>
      </c>
      <c r="AD56" s="63">
        <v>624</v>
      </c>
      <c r="AE56" s="63">
        <v>385</v>
      </c>
      <c r="AF56" s="63">
        <v>239</v>
      </c>
      <c r="AG56" s="7">
        <v>1185</v>
      </c>
      <c r="AH56" s="7">
        <v>845</v>
      </c>
      <c r="AI56" s="7">
        <v>340</v>
      </c>
      <c r="AJ56" s="7">
        <v>3226</v>
      </c>
      <c r="AK56" s="7">
        <v>2498</v>
      </c>
      <c r="AL56" s="7">
        <v>728</v>
      </c>
      <c r="AM56" s="63">
        <v>1502</v>
      </c>
      <c r="AN56" s="63">
        <v>1362</v>
      </c>
      <c r="AO56" s="63">
        <v>140</v>
      </c>
      <c r="AP56" s="9">
        <v>4728</v>
      </c>
      <c r="AQ56" s="9">
        <v>1397</v>
      </c>
      <c r="AR56" s="9">
        <v>996</v>
      </c>
      <c r="AS56" s="9">
        <v>401</v>
      </c>
      <c r="AT56" s="9">
        <v>769</v>
      </c>
      <c r="AU56" s="9">
        <v>664</v>
      </c>
      <c r="AV56" s="9">
        <v>105</v>
      </c>
      <c r="AW56" s="9">
        <v>2166</v>
      </c>
      <c r="AX56" s="10">
        <v>10653</v>
      </c>
      <c r="AY56" s="10">
        <v>8487</v>
      </c>
      <c r="AZ56" s="75">
        <v>94</v>
      </c>
      <c r="BA56" s="75">
        <v>727</v>
      </c>
      <c r="BB56" s="75">
        <v>31</v>
      </c>
      <c r="BC56" s="11">
        <v>11015</v>
      </c>
      <c r="BD56" s="11">
        <v>2791</v>
      </c>
      <c r="BE56" s="11">
        <v>1786</v>
      </c>
      <c r="BF56" s="11">
        <v>213</v>
      </c>
      <c r="BG56" s="10">
        <v>12801</v>
      </c>
      <c r="BH56" s="12">
        <v>285</v>
      </c>
      <c r="BI56" s="8">
        <v>257</v>
      </c>
      <c r="BJ56" s="8">
        <v>28</v>
      </c>
      <c r="BK56" s="11">
        <v>690</v>
      </c>
      <c r="BL56" s="11">
        <v>335</v>
      </c>
      <c r="BM56" s="11">
        <v>86</v>
      </c>
      <c r="BN56" s="11">
        <v>249</v>
      </c>
      <c r="BO56" s="11">
        <v>355</v>
      </c>
      <c r="BP56" s="11">
        <v>281</v>
      </c>
      <c r="BQ56" s="11">
        <v>74</v>
      </c>
      <c r="BR56" s="11"/>
      <c r="BS56" s="11"/>
      <c r="BT56" s="10">
        <v>1</v>
      </c>
      <c r="BU56" s="10"/>
      <c r="BV56" s="11"/>
      <c r="BW56" s="1">
        <v>115</v>
      </c>
      <c r="BX56" s="1">
        <v>95</v>
      </c>
      <c r="BY56" s="1">
        <v>20</v>
      </c>
      <c r="BZ56" s="10"/>
      <c r="CA56" s="10">
        <v>1</v>
      </c>
      <c r="CB56" s="63">
        <v>203.66666666666666</v>
      </c>
      <c r="CC56" s="63">
        <v>50.553148148148153</v>
      </c>
      <c r="CD56" s="13">
        <v>154</v>
      </c>
      <c r="CE56" s="8">
        <v>123</v>
      </c>
      <c r="CF56" s="8">
        <v>31</v>
      </c>
      <c r="CG56" s="10"/>
      <c r="CH56" s="74">
        <v>25000</v>
      </c>
      <c r="CI56" s="16">
        <v>11000</v>
      </c>
      <c r="CJ56" s="89"/>
      <c r="CK56" s="16">
        <v>100</v>
      </c>
      <c r="CL56" s="16"/>
      <c r="CM56" s="16">
        <v>500</v>
      </c>
      <c r="CN56" s="72"/>
      <c r="CO56" s="16">
        <v>3000</v>
      </c>
      <c r="CP56" s="16">
        <v>2904</v>
      </c>
      <c r="CQ56" s="16"/>
      <c r="CR56" s="16">
        <v>42504</v>
      </c>
      <c r="CS56" s="16"/>
      <c r="CT56" s="16"/>
      <c r="CU56" s="16"/>
      <c r="CV56" s="16"/>
      <c r="CW56" s="16"/>
      <c r="CX56" s="16"/>
      <c r="CY56" s="16"/>
      <c r="CZ56" s="16"/>
      <c r="DA56" s="17"/>
      <c r="DB56" s="18"/>
      <c r="DC56" s="16"/>
      <c r="DD56" s="19"/>
      <c r="DE56" s="18"/>
      <c r="DF56" s="20"/>
      <c r="DG56" s="21"/>
      <c r="DH56" s="22"/>
      <c r="DI56" s="16">
        <f t="shared" si="40"/>
        <v>5148</v>
      </c>
      <c r="DJ56" s="16">
        <f t="shared" si="41"/>
        <v>2794</v>
      </c>
      <c r="DK56" s="16">
        <f t="shared" si="42"/>
        <v>1185</v>
      </c>
      <c r="DL56" s="16">
        <f t="shared" si="43"/>
        <v>769</v>
      </c>
      <c r="DM56" s="16">
        <f t="shared" ref="DM56:DM57" si="44">CC56</f>
        <v>50.553148148148153</v>
      </c>
      <c r="DN56" s="16">
        <f t="shared" ref="DN56:DN57" si="45">BU56*1.5*2*200</f>
        <v>0</v>
      </c>
      <c r="DO56" s="16">
        <f t="shared" ref="DO56:DO57" si="46">BT56*3*200</f>
        <v>600</v>
      </c>
      <c r="DP56" s="16">
        <f>9*BB56</f>
        <v>279</v>
      </c>
      <c r="DQ56" s="16">
        <f t="shared" ref="DQ56:DQ57" si="47">DI56+DJ56+DK56+DL56+DM56+DN56+DO56+DP56</f>
        <v>10825.553148148148</v>
      </c>
      <c r="DR56" s="16">
        <f t="shared" ref="DR56:DR57" si="48">DL56+DJ56+DM56+DP56</f>
        <v>3892.553148148148</v>
      </c>
    </row>
    <row r="57" spans="1:122" x14ac:dyDescent="0.2">
      <c r="A57" s="3"/>
      <c r="B57" s="65" t="s">
        <v>166</v>
      </c>
      <c r="C57" s="75"/>
      <c r="D57" s="63"/>
      <c r="E57" s="4">
        <v>100</v>
      </c>
      <c r="F57" s="4">
        <v>100</v>
      </c>
      <c r="G57" s="4"/>
      <c r="H57" s="4">
        <v>16</v>
      </c>
      <c r="I57" s="4">
        <v>2</v>
      </c>
      <c r="J57" s="4">
        <v>6</v>
      </c>
      <c r="K57" s="3">
        <v>0</v>
      </c>
      <c r="L57" s="5">
        <v>5</v>
      </c>
      <c r="M57" s="4">
        <v>83</v>
      </c>
      <c r="N57" s="6">
        <v>5</v>
      </c>
      <c r="O57" s="4"/>
      <c r="P57" s="4"/>
      <c r="Q57" s="4"/>
      <c r="R57" s="4">
        <v>1</v>
      </c>
      <c r="S57" s="4"/>
      <c r="T57" s="4">
        <v>56</v>
      </c>
      <c r="U57" s="7">
        <v>858</v>
      </c>
      <c r="V57" s="73">
        <v>713</v>
      </c>
      <c r="W57" s="63">
        <v>145</v>
      </c>
      <c r="X57" s="63">
        <v>4798</v>
      </c>
      <c r="Y57" s="63">
        <v>3430</v>
      </c>
      <c r="Z57" s="63">
        <v>1368</v>
      </c>
      <c r="AA57" s="63">
        <v>3583</v>
      </c>
      <c r="AB57" s="63">
        <v>2471</v>
      </c>
      <c r="AC57" s="63">
        <v>1112</v>
      </c>
      <c r="AD57" s="63">
        <v>1215</v>
      </c>
      <c r="AE57" s="63">
        <v>959</v>
      </c>
      <c r="AF57" s="63">
        <v>256</v>
      </c>
      <c r="AG57" s="7">
        <v>3748</v>
      </c>
      <c r="AH57" s="7">
        <v>2801</v>
      </c>
      <c r="AI57" s="7">
        <v>947</v>
      </c>
      <c r="AJ57" s="7">
        <v>5015</v>
      </c>
      <c r="AK57" s="7">
        <v>4269</v>
      </c>
      <c r="AL57" s="7">
        <v>746</v>
      </c>
      <c r="AM57" s="63">
        <v>2521</v>
      </c>
      <c r="AN57" s="63">
        <v>2226</v>
      </c>
      <c r="AO57" s="63">
        <v>295</v>
      </c>
      <c r="AP57" s="9">
        <v>7536</v>
      </c>
      <c r="AQ57" s="9">
        <v>5874</v>
      </c>
      <c r="AR57" s="9">
        <v>4500</v>
      </c>
      <c r="AS57" s="9">
        <v>1374</v>
      </c>
      <c r="AT57" s="9">
        <v>2585</v>
      </c>
      <c r="AU57" s="9">
        <v>2320</v>
      </c>
      <c r="AV57" s="9">
        <v>265</v>
      </c>
      <c r="AW57" s="9">
        <v>8459</v>
      </c>
      <c r="AX57" s="10">
        <v>24541</v>
      </c>
      <c r="AY57" s="10">
        <v>16082</v>
      </c>
      <c r="AZ57" s="75">
        <v>199</v>
      </c>
      <c r="BA57" s="75">
        <v>2756</v>
      </c>
      <c r="BB57" s="75">
        <v>98</v>
      </c>
      <c r="BC57" s="11">
        <v>3221</v>
      </c>
      <c r="BD57" s="11">
        <v>752</v>
      </c>
      <c r="BE57" s="11">
        <v>1811</v>
      </c>
      <c r="BF57" s="11">
        <v>246</v>
      </c>
      <c r="BG57" s="10">
        <v>5032</v>
      </c>
      <c r="BH57" s="12">
        <v>1887</v>
      </c>
      <c r="BI57" s="8">
        <v>1875</v>
      </c>
      <c r="BJ57" s="8">
        <v>12</v>
      </c>
      <c r="BK57" s="11">
        <v>282</v>
      </c>
      <c r="BL57" s="11">
        <v>255</v>
      </c>
      <c r="BM57" s="11">
        <v>177</v>
      </c>
      <c r="BN57" s="11">
        <v>78</v>
      </c>
      <c r="BO57" s="11">
        <v>27</v>
      </c>
      <c r="BP57" s="11">
        <v>25</v>
      </c>
      <c r="BQ57" s="11">
        <v>2</v>
      </c>
      <c r="BR57" s="11"/>
      <c r="BS57" s="11"/>
      <c r="BT57" s="10"/>
      <c r="BU57" s="10"/>
      <c r="BV57" s="11"/>
      <c r="BW57" s="1">
        <v>84</v>
      </c>
      <c r="BX57" s="1">
        <v>69</v>
      </c>
      <c r="BY57" s="1">
        <v>15</v>
      </c>
      <c r="BZ57" s="10"/>
      <c r="CA57" s="10">
        <v>0</v>
      </c>
      <c r="CB57" s="63">
        <v>13910</v>
      </c>
      <c r="CC57" s="63">
        <v>1257.2372222222223</v>
      </c>
      <c r="CD57" s="13">
        <v>472</v>
      </c>
      <c r="CE57" s="8">
        <v>430</v>
      </c>
      <c r="CF57" s="8">
        <v>42</v>
      </c>
      <c r="CG57" s="10"/>
      <c r="CH57" s="74">
        <v>80000</v>
      </c>
      <c r="CI57" s="16">
        <v>8537.6024999999991</v>
      </c>
      <c r="CJ57" s="89"/>
      <c r="CK57" s="16"/>
      <c r="CL57" s="16"/>
      <c r="CM57" s="16"/>
      <c r="CN57" s="72"/>
      <c r="CO57" s="16">
        <v>6215</v>
      </c>
      <c r="CP57" s="16">
        <v>14730</v>
      </c>
      <c r="CQ57" s="16"/>
      <c r="CR57" s="16">
        <v>109482.60249999999</v>
      </c>
      <c r="CS57" s="16"/>
      <c r="CT57" s="16"/>
      <c r="CU57" s="16"/>
      <c r="CV57" s="16"/>
      <c r="CW57" s="16"/>
      <c r="CX57" s="16"/>
      <c r="CY57" s="16"/>
      <c r="CZ57" s="16"/>
      <c r="DA57" s="17"/>
      <c r="DB57" s="18"/>
      <c r="DC57" s="16"/>
      <c r="DD57" s="19"/>
      <c r="DE57" s="18"/>
      <c r="DF57" s="20"/>
      <c r="DG57" s="21"/>
      <c r="DH57" s="22"/>
      <c r="DI57" s="16">
        <f t="shared" si="40"/>
        <v>9596</v>
      </c>
      <c r="DJ57" s="16">
        <f t="shared" si="41"/>
        <v>11748</v>
      </c>
      <c r="DK57" s="16">
        <f t="shared" si="42"/>
        <v>3748</v>
      </c>
      <c r="DL57" s="16">
        <f t="shared" si="43"/>
        <v>2585</v>
      </c>
      <c r="DM57" s="16">
        <f t="shared" si="44"/>
        <v>1257.2372222222223</v>
      </c>
      <c r="DN57" s="16">
        <f t="shared" si="45"/>
        <v>0</v>
      </c>
      <c r="DO57" s="16">
        <f t="shared" si="46"/>
        <v>0</v>
      </c>
      <c r="DP57" s="16">
        <f>9*BB57</f>
        <v>882</v>
      </c>
      <c r="DQ57" s="16">
        <f t="shared" si="47"/>
        <v>29816.237222222222</v>
      </c>
      <c r="DR57" s="16">
        <f t="shared" si="48"/>
        <v>16472.237222222222</v>
      </c>
    </row>
    <row r="58" spans="1:122" x14ac:dyDescent="0.2">
      <c r="B58" s="26"/>
      <c r="C58" s="3"/>
      <c r="D58" s="3"/>
      <c r="E58" s="3"/>
      <c r="F58" s="3"/>
      <c r="G58" s="3"/>
      <c r="H58" s="3"/>
      <c r="I58" s="3"/>
      <c r="J58" s="3"/>
      <c r="K58" s="29">
        <v>0</v>
      </c>
      <c r="L58" s="29">
        <v>0</v>
      </c>
      <c r="M58" s="3"/>
      <c r="N58" s="3"/>
      <c r="O58" s="3"/>
      <c r="P58" s="3"/>
      <c r="Q58" s="3"/>
      <c r="R58" s="22"/>
      <c r="S58" s="3"/>
      <c r="T58" s="21"/>
      <c r="U58" s="7">
        <v>0</v>
      </c>
      <c r="V58" s="7"/>
      <c r="W58" s="7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9">
        <v>0</v>
      </c>
      <c r="AQ58" s="7"/>
      <c r="AR58" s="10"/>
      <c r="AS58" s="10"/>
      <c r="AT58" s="10"/>
      <c r="AU58" s="10"/>
      <c r="AV58" s="10"/>
      <c r="AW58" s="9"/>
      <c r="AX58" s="10"/>
      <c r="AY58" s="10"/>
      <c r="AZ58" s="10"/>
      <c r="BA58" s="10"/>
      <c r="BB58" s="10"/>
      <c r="BC58" s="10"/>
      <c r="BD58" s="10"/>
      <c r="BE58" s="11"/>
      <c r="BF58" s="10"/>
      <c r="BG58" s="10"/>
      <c r="BH58" s="12">
        <v>0</v>
      </c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63"/>
      <c r="CC58" s="63"/>
      <c r="CD58" s="8"/>
      <c r="CE58" s="10"/>
      <c r="CF58" s="10"/>
      <c r="CG58" s="10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18"/>
      <c r="DC58" s="16"/>
      <c r="DD58" s="19"/>
      <c r="DE58" s="3"/>
      <c r="DF58" s="3"/>
      <c r="DG58" s="21"/>
      <c r="DH58" s="3"/>
      <c r="DI58" s="16">
        <f t="shared" si="40"/>
        <v>0</v>
      </c>
      <c r="DJ58" s="16">
        <f t="shared" si="41"/>
        <v>0</v>
      </c>
      <c r="DK58" s="16">
        <f t="shared" si="42"/>
        <v>0</v>
      </c>
      <c r="DL58" s="16">
        <f t="shared" si="43"/>
        <v>0</v>
      </c>
      <c r="DM58" s="16"/>
      <c r="DN58" s="16"/>
      <c r="DO58" s="16"/>
      <c r="DP58" s="16"/>
      <c r="DR58" s="16">
        <f t="shared" si="29"/>
        <v>0</v>
      </c>
    </row>
    <row r="59" spans="1:122" x14ac:dyDescent="0.2">
      <c r="A59" s="3"/>
      <c r="B59" s="26" t="s">
        <v>130</v>
      </c>
      <c r="C59" s="3"/>
      <c r="D59" s="3"/>
      <c r="E59" s="3"/>
      <c r="F59" s="3"/>
      <c r="G59" s="3"/>
      <c r="H59" s="3"/>
      <c r="I59" s="3"/>
      <c r="J59" s="3"/>
      <c r="K59" s="29">
        <v>0</v>
      </c>
      <c r="L59" s="29">
        <v>0</v>
      </c>
      <c r="M59" s="3"/>
      <c r="N59" s="3"/>
      <c r="O59" s="3"/>
      <c r="P59" s="3"/>
      <c r="Q59" s="3"/>
      <c r="R59" s="22"/>
      <c r="S59" s="3"/>
      <c r="T59" s="21"/>
      <c r="U59" s="7">
        <v>0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9">
        <v>0</v>
      </c>
      <c r="AQ59" s="7"/>
      <c r="AR59" s="10"/>
      <c r="AS59" s="10"/>
      <c r="AT59" s="10"/>
      <c r="AU59" s="10"/>
      <c r="AV59" s="10"/>
      <c r="AW59" s="9"/>
      <c r="AX59" s="10"/>
      <c r="AY59" s="10"/>
      <c r="AZ59" s="10"/>
      <c r="BA59" s="10"/>
      <c r="BB59" s="10"/>
      <c r="BC59" s="10"/>
      <c r="BD59" s="10"/>
      <c r="BE59" s="11"/>
      <c r="BF59" s="10"/>
      <c r="BG59" s="10"/>
      <c r="BH59" s="12">
        <v>0</v>
      </c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63"/>
      <c r="CC59" s="63"/>
      <c r="CD59" s="8"/>
      <c r="CE59" s="10"/>
      <c r="CF59" s="10"/>
      <c r="CG59" s="10"/>
      <c r="CH59" s="16"/>
      <c r="CI59" s="16"/>
      <c r="CJ59" s="16"/>
      <c r="CK59" s="16"/>
      <c r="CL59" s="16"/>
      <c r="CM59" s="16"/>
      <c r="CN59" s="16"/>
      <c r="CO59" s="16"/>
      <c r="CP59" s="25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18"/>
      <c r="DC59" s="16"/>
      <c r="DD59" s="19"/>
      <c r="DE59" s="3"/>
      <c r="DF59" s="3"/>
      <c r="DG59" s="21"/>
      <c r="DH59" s="26"/>
      <c r="DI59" s="26">
        <f t="shared" si="40"/>
        <v>0</v>
      </c>
      <c r="DJ59" s="26">
        <f t="shared" si="41"/>
        <v>0</v>
      </c>
      <c r="DK59" s="26">
        <f t="shared" si="42"/>
        <v>0</v>
      </c>
      <c r="DL59" s="26">
        <f t="shared" si="43"/>
        <v>0</v>
      </c>
      <c r="DM59" s="26"/>
      <c r="DN59" s="26"/>
      <c r="DO59" s="26"/>
      <c r="DP59" s="26"/>
      <c r="DR59" s="16">
        <f t="shared" si="29"/>
        <v>0</v>
      </c>
    </row>
    <row r="60" spans="1:122" x14ac:dyDescent="0.2">
      <c r="A60" s="3"/>
      <c r="B60" s="65" t="s">
        <v>167</v>
      </c>
      <c r="C60" s="75"/>
      <c r="D60" s="63"/>
      <c r="E60" s="4">
        <v>532</v>
      </c>
      <c r="F60" s="4">
        <v>532</v>
      </c>
      <c r="G60" s="4">
        <v>75</v>
      </c>
      <c r="H60" s="4">
        <v>90</v>
      </c>
      <c r="I60" s="4">
        <v>4</v>
      </c>
      <c r="J60" s="4">
        <v>5</v>
      </c>
      <c r="K60" s="3">
        <v>1</v>
      </c>
      <c r="L60" s="5">
        <v>1</v>
      </c>
      <c r="M60" s="4">
        <v>20</v>
      </c>
      <c r="N60" s="6">
        <v>2</v>
      </c>
      <c r="O60" s="4">
        <v>1</v>
      </c>
      <c r="P60" s="4">
        <v>20</v>
      </c>
      <c r="Q60" s="4">
        <v>0</v>
      </c>
      <c r="R60" s="4">
        <v>2</v>
      </c>
      <c r="S60" s="4">
        <v>1</v>
      </c>
      <c r="T60" s="4">
        <v>31</v>
      </c>
      <c r="U60" s="7">
        <v>1661</v>
      </c>
      <c r="V60" s="73">
        <v>1334</v>
      </c>
      <c r="W60" s="63">
        <v>327</v>
      </c>
      <c r="X60" s="63">
        <v>13868</v>
      </c>
      <c r="Y60" s="63">
        <v>9522</v>
      </c>
      <c r="Z60" s="63">
        <v>4346</v>
      </c>
      <c r="AA60" s="63">
        <v>10837</v>
      </c>
      <c r="AB60" s="63">
        <v>7257</v>
      </c>
      <c r="AC60" s="63">
        <v>3580</v>
      </c>
      <c r="AD60" s="63">
        <v>3031</v>
      </c>
      <c r="AE60" s="63">
        <v>2265</v>
      </c>
      <c r="AF60" s="63">
        <v>766</v>
      </c>
      <c r="AG60" s="7">
        <v>596</v>
      </c>
      <c r="AH60" s="7">
        <v>415</v>
      </c>
      <c r="AI60" s="7">
        <v>181</v>
      </c>
      <c r="AJ60" s="7">
        <v>6757</v>
      </c>
      <c r="AK60" s="7">
        <v>5726</v>
      </c>
      <c r="AL60" s="7">
        <v>1031</v>
      </c>
      <c r="AM60" s="63">
        <v>634</v>
      </c>
      <c r="AN60" s="63">
        <v>529</v>
      </c>
      <c r="AO60" s="63">
        <v>105</v>
      </c>
      <c r="AP60" s="9">
        <v>7391</v>
      </c>
      <c r="AQ60" s="9">
        <v>6524</v>
      </c>
      <c r="AR60" s="9">
        <v>5556</v>
      </c>
      <c r="AS60" s="9">
        <v>968</v>
      </c>
      <c r="AT60" s="9">
        <v>1733</v>
      </c>
      <c r="AU60" s="9">
        <v>1550</v>
      </c>
      <c r="AV60" s="9">
        <v>183</v>
      </c>
      <c r="AW60" s="9">
        <v>8257</v>
      </c>
      <c r="AX60" s="10">
        <v>30112</v>
      </c>
      <c r="AY60" s="10">
        <v>21855</v>
      </c>
      <c r="AZ60" s="75">
        <v>410</v>
      </c>
      <c r="BA60" s="75">
        <v>4460</v>
      </c>
      <c r="BB60" s="75">
        <v>179</v>
      </c>
      <c r="BC60" s="11">
        <v>34760</v>
      </c>
      <c r="BD60" s="11">
        <v>8425</v>
      </c>
      <c r="BE60" s="11">
        <v>1098</v>
      </c>
      <c r="BF60" s="11">
        <v>161</v>
      </c>
      <c r="BG60" s="10">
        <v>35858</v>
      </c>
      <c r="BH60" s="12">
        <v>311</v>
      </c>
      <c r="BI60" s="8">
        <v>309</v>
      </c>
      <c r="BJ60" s="8">
        <v>2</v>
      </c>
      <c r="BK60" s="11">
        <v>778</v>
      </c>
      <c r="BL60" s="11">
        <v>626</v>
      </c>
      <c r="BM60" s="11">
        <v>420</v>
      </c>
      <c r="BN60" s="11">
        <v>206</v>
      </c>
      <c r="BO60" s="11">
        <v>152</v>
      </c>
      <c r="BP60" s="11">
        <v>130</v>
      </c>
      <c r="BQ60" s="11">
        <v>22</v>
      </c>
      <c r="BR60" s="11"/>
      <c r="BS60" s="11">
        <v>33</v>
      </c>
      <c r="BT60" s="10">
        <v>16</v>
      </c>
      <c r="BU60" s="10"/>
      <c r="BV60" s="11">
        <v>1</v>
      </c>
      <c r="BW60" s="1">
        <v>37</v>
      </c>
      <c r="BX60" s="1">
        <v>25</v>
      </c>
      <c r="BY60" s="1">
        <v>12</v>
      </c>
      <c r="BZ60" s="10">
        <v>4</v>
      </c>
      <c r="CA60" s="10">
        <v>21</v>
      </c>
      <c r="CB60" s="63">
        <v>5620.333333333333</v>
      </c>
      <c r="CC60" s="63">
        <v>2277.0282407407408</v>
      </c>
      <c r="CD60" s="13">
        <v>267</v>
      </c>
      <c r="CE60" s="8">
        <v>228</v>
      </c>
      <c r="CF60" s="8">
        <v>39</v>
      </c>
      <c r="CG60" s="10"/>
      <c r="CH60" s="74">
        <v>67864</v>
      </c>
      <c r="CI60" s="16"/>
      <c r="CJ60" s="89"/>
      <c r="CK60" s="16">
        <v>657.8</v>
      </c>
      <c r="CL60" s="16"/>
      <c r="CM60" s="16">
        <v>5367</v>
      </c>
      <c r="CN60" s="72"/>
      <c r="CO60" s="16"/>
      <c r="CP60" s="16">
        <v>71000</v>
      </c>
      <c r="CQ60" s="16">
        <v>1050</v>
      </c>
      <c r="CR60" s="16">
        <v>145938.79999999999</v>
      </c>
      <c r="CS60" s="16"/>
      <c r="CT60" s="16"/>
      <c r="CU60" s="16"/>
      <c r="CV60" s="16"/>
      <c r="CW60" s="16"/>
      <c r="CX60" s="16"/>
      <c r="CY60" s="16"/>
      <c r="CZ60" s="16"/>
      <c r="DA60" s="17"/>
      <c r="DB60" s="18"/>
      <c r="DC60" s="16"/>
      <c r="DD60" s="19"/>
      <c r="DE60" s="18"/>
      <c r="DF60" s="20"/>
      <c r="DG60" s="21"/>
      <c r="DH60" s="22"/>
      <c r="DI60" s="16">
        <f t="shared" si="40"/>
        <v>27736</v>
      </c>
      <c r="DJ60" s="16">
        <f t="shared" si="41"/>
        <v>13048</v>
      </c>
      <c r="DK60" s="16">
        <f t="shared" si="42"/>
        <v>596</v>
      </c>
      <c r="DL60" s="16">
        <f t="shared" si="43"/>
        <v>1733</v>
      </c>
      <c r="DM60" s="16">
        <f t="shared" ref="DM60:DM61" si="49">CC60</f>
        <v>2277.0282407407408</v>
      </c>
      <c r="DN60" s="16">
        <f t="shared" ref="DN60:DN61" si="50">BU60*1.5*2*200</f>
        <v>0</v>
      </c>
      <c r="DO60" s="16">
        <f t="shared" ref="DO60:DO61" si="51">BT60*3*200</f>
        <v>9600</v>
      </c>
      <c r="DP60" s="16">
        <f>9*BB60</f>
        <v>1611</v>
      </c>
      <c r="DQ60" s="16">
        <f t="shared" ref="DQ60:DQ61" si="52">DI60+DJ60+DK60+DL60+DM60+DN60+DO60+DP60</f>
        <v>56601.028240740743</v>
      </c>
      <c r="DR60" s="16">
        <f t="shared" ref="DR60:DR61" si="53">DL60+DJ60+DM60+DP60</f>
        <v>18669.028240740739</v>
      </c>
    </row>
    <row r="61" spans="1:122" x14ac:dyDescent="0.2">
      <c r="A61" s="3"/>
      <c r="B61" s="65" t="s">
        <v>168</v>
      </c>
      <c r="C61" s="75"/>
      <c r="D61" s="63"/>
      <c r="E61" s="4">
        <v>208</v>
      </c>
      <c r="F61" s="4">
        <v>208</v>
      </c>
      <c r="G61" s="4">
        <v>52</v>
      </c>
      <c r="H61" s="4">
        <v>68</v>
      </c>
      <c r="I61" s="4">
        <v>2</v>
      </c>
      <c r="J61" s="4">
        <v>4</v>
      </c>
      <c r="K61" s="3">
        <v>0</v>
      </c>
      <c r="L61" s="5">
        <v>0</v>
      </c>
      <c r="M61" s="4"/>
      <c r="N61" s="6">
        <v>0</v>
      </c>
      <c r="O61" s="4">
        <v>1</v>
      </c>
      <c r="P61" s="4">
        <v>21</v>
      </c>
      <c r="Q61" s="4"/>
      <c r="R61" s="4"/>
      <c r="S61" s="4"/>
      <c r="T61" s="4">
        <v>17.5</v>
      </c>
      <c r="U61" s="7">
        <v>384</v>
      </c>
      <c r="V61" s="73">
        <v>245</v>
      </c>
      <c r="W61" s="63">
        <v>139</v>
      </c>
      <c r="X61" s="63">
        <v>4321</v>
      </c>
      <c r="Y61" s="63">
        <v>2888</v>
      </c>
      <c r="Z61" s="63">
        <v>1433</v>
      </c>
      <c r="AA61" s="63">
        <v>3558</v>
      </c>
      <c r="AB61" s="63">
        <v>2400</v>
      </c>
      <c r="AC61" s="63">
        <v>1158</v>
      </c>
      <c r="AD61" s="63">
        <v>763</v>
      </c>
      <c r="AE61" s="63">
        <v>488</v>
      </c>
      <c r="AF61" s="63">
        <v>275</v>
      </c>
      <c r="AG61" s="7">
        <v>964</v>
      </c>
      <c r="AH61" s="7">
        <v>773</v>
      </c>
      <c r="AI61" s="7">
        <v>191</v>
      </c>
      <c r="AJ61" s="7">
        <v>3342</v>
      </c>
      <c r="AK61" s="7">
        <v>2689</v>
      </c>
      <c r="AL61" s="7">
        <v>653</v>
      </c>
      <c r="AM61" s="63">
        <v>1325</v>
      </c>
      <c r="AN61" s="63">
        <v>1122</v>
      </c>
      <c r="AO61" s="63">
        <v>203</v>
      </c>
      <c r="AP61" s="9">
        <v>4667</v>
      </c>
      <c r="AQ61" s="9">
        <v>2486</v>
      </c>
      <c r="AR61" s="9">
        <v>2030</v>
      </c>
      <c r="AS61" s="9">
        <v>456</v>
      </c>
      <c r="AT61" s="9">
        <v>1217</v>
      </c>
      <c r="AU61" s="9">
        <v>1090</v>
      </c>
      <c r="AV61" s="9">
        <v>127</v>
      </c>
      <c r="AW61" s="9">
        <v>3703</v>
      </c>
      <c r="AX61" s="10">
        <v>13655</v>
      </c>
      <c r="AY61" s="10">
        <v>9952</v>
      </c>
      <c r="AZ61" s="75">
        <v>37</v>
      </c>
      <c r="BA61" s="75">
        <v>224</v>
      </c>
      <c r="BB61" s="75">
        <v>35</v>
      </c>
      <c r="BC61" s="11">
        <v>7059</v>
      </c>
      <c r="BD61" s="11">
        <v>2009</v>
      </c>
      <c r="BE61" s="11">
        <v>1158</v>
      </c>
      <c r="BF61" s="11">
        <v>122</v>
      </c>
      <c r="BG61" s="10">
        <v>8217</v>
      </c>
      <c r="BH61" s="12">
        <v>36</v>
      </c>
      <c r="BI61" s="8">
        <v>29</v>
      </c>
      <c r="BJ61" s="8">
        <v>7</v>
      </c>
      <c r="BK61" s="11">
        <v>344</v>
      </c>
      <c r="BL61" s="11">
        <v>226</v>
      </c>
      <c r="BM61" s="11">
        <v>182</v>
      </c>
      <c r="BN61" s="11">
        <v>44</v>
      </c>
      <c r="BO61" s="11">
        <v>118</v>
      </c>
      <c r="BP61" s="11">
        <v>99</v>
      </c>
      <c r="BQ61" s="11">
        <v>19</v>
      </c>
      <c r="BR61" s="11"/>
      <c r="BS61" s="11">
        <v>15</v>
      </c>
      <c r="BT61" s="10"/>
      <c r="BU61" s="10"/>
      <c r="BV61" s="11"/>
      <c r="BW61" s="1">
        <v>14</v>
      </c>
      <c r="BX61" s="1">
        <v>10</v>
      </c>
      <c r="BY61" s="1">
        <v>4</v>
      </c>
      <c r="BZ61" s="10">
        <v>24</v>
      </c>
      <c r="CA61" s="10">
        <v>0</v>
      </c>
      <c r="CB61" s="63">
        <v>1846</v>
      </c>
      <c r="CC61" s="63">
        <v>815.93416666666678</v>
      </c>
      <c r="CD61" s="13">
        <v>75</v>
      </c>
      <c r="CE61" s="8">
        <v>66</v>
      </c>
      <c r="CF61" s="8">
        <v>9</v>
      </c>
      <c r="CG61" s="10"/>
      <c r="CH61" s="74">
        <v>33700</v>
      </c>
      <c r="CI61" s="16"/>
      <c r="CJ61" s="89"/>
      <c r="CK61" s="16">
        <v>200</v>
      </c>
      <c r="CL61" s="16"/>
      <c r="CM61" s="16">
        <v>988</v>
      </c>
      <c r="CN61" s="72"/>
      <c r="CO61" s="16"/>
      <c r="CP61" s="16"/>
      <c r="CQ61" s="16"/>
      <c r="CR61" s="16">
        <v>34888</v>
      </c>
      <c r="CS61" s="16"/>
      <c r="CT61" s="16"/>
      <c r="CU61" s="16"/>
      <c r="CV61" s="16"/>
      <c r="CW61" s="16"/>
      <c r="CX61" s="16"/>
      <c r="CY61" s="16"/>
      <c r="CZ61" s="16"/>
      <c r="DA61" s="17"/>
      <c r="DB61" s="18"/>
      <c r="DC61" s="16"/>
      <c r="DD61" s="19"/>
      <c r="DE61" s="18"/>
      <c r="DF61" s="20"/>
      <c r="DG61" s="21"/>
      <c r="DH61" s="22"/>
      <c r="DI61" s="16">
        <f t="shared" si="40"/>
        <v>8642</v>
      </c>
      <c r="DJ61" s="16">
        <f t="shared" si="41"/>
        <v>4972</v>
      </c>
      <c r="DK61" s="16">
        <f t="shared" si="42"/>
        <v>964</v>
      </c>
      <c r="DL61" s="16">
        <f t="shared" si="43"/>
        <v>1217</v>
      </c>
      <c r="DM61" s="16">
        <f t="shared" si="49"/>
        <v>815.93416666666678</v>
      </c>
      <c r="DN61" s="16">
        <f t="shared" si="50"/>
        <v>0</v>
      </c>
      <c r="DO61" s="16">
        <f t="shared" si="51"/>
        <v>0</v>
      </c>
      <c r="DP61" s="16">
        <f>9*BB61</f>
        <v>315</v>
      </c>
      <c r="DQ61" s="16">
        <f t="shared" si="52"/>
        <v>16925.934166666666</v>
      </c>
      <c r="DR61" s="16">
        <f t="shared" si="53"/>
        <v>7319.9341666666669</v>
      </c>
    </row>
    <row r="62" spans="1:122" x14ac:dyDescent="0.2">
      <c r="B62" s="26"/>
      <c r="C62" s="3"/>
      <c r="D62" s="3"/>
      <c r="E62" s="3"/>
      <c r="F62" s="3"/>
      <c r="G62" s="3"/>
      <c r="H62" s="3"/>
      <c r="I62" s="3"/>
      <c r="J62" s="3"/>
      <c r="K62" s="29">
        <v>0</v>
      </c>
      <c r="L62" s="29">
        <v>0</v>
      </c>
      <c r="M62" s="3"/>
      <c r="N62" s="3"/>
      <c r="O62" s="3"/>
      <c r="P62" s="3"/>
      <c r="Q62" s="3"/>
      <c r="R62" s="22"/>
      <c r="S62" s="3"/>
      <c r="T62" s="21"/>
      <c r="U62" s="7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9">
        <v>0</v>
      </c>
      <c r="AQ62" s="7"/>
      <c r="AR62" s="7"/>
      <c r="AS62" s="7"/>
      <c r="AT62" s="10"/>
      <c r="AU62" s="10"/>
      <c r="AV62" s="10"/>
      <c r="AW62" s="9"/>
      <c r="AX62" s="10"/>
      <c r="AY62" s="10"/>
      <c r="AZ62" s="10"/>
      <c r="BA62" s="10"/>
      <c r="BB62" s="10"/>
      <c r="BC62" s="10"/>
      <c r="BD62" s="10"/>
      <c r="BE62" s="11"/>
      <c r="BF62" s="10"/>
      <c r="BG62" s="10">
        <v>0</v>
      </c>
      <c r="BH62" s="12">
        <v>0</v>
      </c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8"/>
      <c r="BX62" s="11"/>
      <c r="BY62" s="11"/>
      <c r="BZ62" s="10"/>
      <c r="CA62" s="10"/>
      <c r="CB62" s="63"/>
      <c r="CC62" s="63"/>
      <c r="CD62" s="8"/>
      <c r="CE62" s="10"/>
      <c r="CF62" s="10"/>
      <c r="CG62" s="10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18"/>
      <c r="DC62" s="16"/>
      <c r="DD62" s="19"/>
      <c r="DE62" s="3"/>
      <c r="DF62" s="3"/>
      <c r="DG62" s="21"/>
      <c r="DH62" s="3"/>
      <c r="DI62" s="16">
        <f t="shared" si="40"/>
        <v>0</v>
      </c>
      <c r="DJ62" s="16">
        <f t="shared" si="41"/>
        <v>0</v>
      </c>
      <c r="DK62" s="16">
        <f t="shared" si="42"/>
        <v>0</v>
      </c>
      <c r="DL62" s="16">
        <f t="shared" si="43"/>
        <v>0</v>
      </c>
      <c r="DM62" s="16"/>
      <c r="DN62" s="16"/>
      <c r="DO62" s="16"/>
      <c r="DP62" s="16"/>
      <c r="DR62" s="16">
        <f t="shared" si="29"/>
        <v>0</v>
      </c>
    </row>
    <row r="63" spans="1:122" x14ac:dyDescent="0.2">
      <c r="B63" s="26"/>
      <c r="C63" s="3"/>
      <c r="D63" s="3"/>
      <c r="E63" s="3"/>
      <c r="F63" s="3"/>
      <c r="G63" s="3"/>
      <c r="H63" s="3"/>
      <c r="I63" s="3"/>
      <c r="J63" s="3"/>
      <c r="K63" s="29"/>
      <c r="L63" s="29"/>
      <c r="M63" s="3"/>
      <c r="N63" s="3"/>
      <c r="O63" s="3"/>
      <c r="P63" s="3"/>
      <c r="Q63" s="3"/>
      <c r="R63" s="22"/>
      <c r="S63" s="3"/>
      <c r="T63" s="21"/>
      <c r="U63" s="7">
        <v>0</v>
      </c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9">
        <v>0</v>
      </c>
      <c r="AQ63" s="7"/>
      <c r="AR63" s="7"/>
      <c r="AS63" s="7"/>
      <c r="AT63" s="10"/>
      <c r="AU63" s="10"/>
      <c r="AV63" s="10"/>
      <c r="AW63" s="9"/>
      <c r="AX63" s="10"/>
      <c r="AY63" s="10"/>
      <c r="AZ63" s="10"/>
      <c r="BA63" s="10"/>
      <c r="BB63" s="10"/>
      <c r="BC63" s="10"/>
      <c r="BD63" s="10"/>
      <c r="BE63" s="11"/>
      <c r="BF63" s="10"/>
      <c r="BG63" s="10">
        <v>0</v>
      </c>
      <c r="BH63" s="12">
        <v>0</v>
      </c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63"/>
      <c r="CC63" s="63"/>
      <c r="CD63" s="8"/>
      <c r="CE63" s="10"/>
      <c r="CF63" s="10"/>
      <c r="CG63" s="10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18"/>
      <c r="DC63" s="16"/>
      <c r="DD63" s="19"/>
      <c r="DE63" s="3"/>
      <c r="DF63" s="3"/>
      <c r="DG63" s="21"/>
      <c r="DH63" s="3"/>
      <c r="DI63" s="16">
        <f t="shared" si="40"/>
        <v>0</v>
      </c>
      <c r="DJ63" s="16">
        <f t="shared" si="41"/>
        <v>0</v>
      </c>
      <c r="DK63" s="16">
        <f t="shared" si="42"/>
        <v>0</v>
      </c>
      <c r="DL63" s="16">
        <f t="shared" si="43"/>
        <v>0</v>
      </c>
      <c r="DM63" s="16"/>
      <c r="DN63" s="16"/>
      <c r="DO63" s="16"/>
      <c r="DP63" s="16"/>
      <c r="DR63" s="16">
        <f t="shared" si="29"/>
        <v>0</v>
      </c>
    </row>
    <row r="64" spans="1:122" x14ac:dyDescent="0.2">
      <c r="A64" s="3"/>
      <c r="B64" s="65" t="s">
        <v>169</v>
      </c>
      <c r="C64" s="75"/>
      <c r="D64" s="63"/>
      <c r="E64" s="4"/>
      <c r="F64" s="4"/>
      <c r="G64" s="4"/>
      <c r="H64" s="4"/>
      <c r="I64" s="4"/>
      <c r="J64" s="4"/>
      <c r="K64" s="3"/>
      <c r="L64" s="5"/>
      <c r="M64" s="4"/>
      <c r="N64" s="6"/>
      <c r="O64" s="4"/>
      <c r="P64" s="4"/>
      <c r="Q64" s="4"/>
      <c r="R64" s="4"/>
      <c r="S64" s="4"/>
      <c r="T64" s="4"/>
      <c r="U64" s="7">
        <v>0</v>
      </c>
      <c r="V64" s="7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7"/>
      <c r="AH64" s="7"/>
      <c r="AI64" s="7"/>
      <c r="AJ64" s="7"/>
      <c r="AK64" s="7"/>
      <c r="AL64" s="7"/>
      <c r="AM64" s="63"/>
      <c r="AN64" s="63"/>
      <c r="AO64" s="63"/>
      <c r="AP64" s="9">
        <v>0</v>
      </c>
      <c r="AQ64" s="9"/>
      <c r="AR64" s="9"/>
      <c r="AS64" s="9"/>
      <c r="AT64" s="9"/>
      <c r="AU64" s="9"/>
      <c r="AV64" s="9"/>
      <c r="AW64" s="9"/>
      <c r="AX64" s="10"/>
      <c r="AY64" s="10"/>
      <c r="AZ64" s="27"/>
      <c r="BA64" s="69"/>
      <c r="BB64" s="70"/>
      <c r="BC64" s="11"/>
      <c r="BD64" s="11"/>
      <c r="BE64" s="11"/>
      <c r="BF64" s="11"/>
      <c r="BG64" s="10">
        <v>0</v>
      </c>
      <c r="BH64" s="12">
        <v>0</v>
      </c>
      <c r="BI64" s="8"/>
      <c r="BJ64" s="8"/>
      <c r="BK64" s="11"/>
      <c r="BL64" s="11"/>
      <c r="BM64" s="11"/>
      <c r="BN64" s="11"/>
      <c r="BO64" s="11"/>
      <c r="BP64" s="11"/>
      <c r="BQ64" s="11"/>
      <c r="BR64" s="11"/>
      <c r="BS64" s="11"/>
      <c r="BT64" s="10"/>
      <c r="BU64" s="10"/>
      <c r="BV64" s="11"/>
      <c r="BW64" s="1"/>
      <c r="BX64" s="1"/>
      <c r="BY64" s="1"/>
      <c r="BZ64" s="10"/>
      <c r="CA64" s="10"/>
      <c r="CB64" s="63"/>
      <c r="CC64" s="63"/>
      <c r="CD64" s="13"/>
      <c r="CE64" s="8"/>
      <c r="CF64" s="8"/>
      <c r="CG64" s="10"/>
      <c r="CH64" s="74"/>
      <c r="CI64" s="16"/>
      <c r="CJ64" s="89"/>
      <c r="CK64" s="16"/>
      <c r="CL64" s="16"/>
      <c r="CM64" s="16"/>
      <c r="CN64" s="72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7"/>
      <c r="DB64" s="18"/>
      <c r="DC64" s="16"/>
      <c r="DD64" s="19"/>
      <c r="DE64" s="18"/>
      <c r="DF64" s="20"/>
      <c r="DG64" s="21"/>
      <c r="DH64" s="22"/>
      <c r="DI64" s="16">
        <f t="shared" si="40"/>
        <v>0</v>
      </c>
      <c r="DJ64" s="16">
        <f t="shared" si="41"/>
        <v>0</v>
      </c>
      <c r="DK64" s="16">
        <f t="shared" si="42"/>
        <v>0</v>
      </c>
      <c r="DL64" s="16">
        <f t="shared" si="43"/>
        <v>0</v>
      </c>
      <c r="DM64" s="16"/>
      <c r="DN64" s="16"/>
      <c r="DO64" s="16"/>
      <c r="DP64" s="16"/>
      <c r="DR64" s="16">
        <f t="shared" si="29"/>
        <v>0</v>
      </c>
    </row>
    <row r="65" spans="1:122" x14ac:dyDescent="0.2">
      <c r="A65" s="3"/>
      <c r="B65" s="65" t="s">
        <v>170</v>
      </c>
      <c r="C65" s="75"/>
      <c r="D65" s="63"/>
      <c r="E65" s="4"/>
      <c r="F65" s="4"/>
      <c r="G65" s="4"/>
      <c r="H65" s="4"/>
      <c r="I65" s="4"/>
      <c r="J65" s="4"/>
      <c r="K65" s="3">
        <v>0</v>
      </c>
      <c r="L65" s="5">
        <v>0</v>
      </c>
      <c r="M65" s="4"/>
      <c r="N65" s="6">
        <v>0</v>
      </c>
      <c r="O65" s="4"/>
      <c r="P65" s="4"/>
      <c r="Q65" s="4"/>
      <c r="R65" s="4"/>
      <c r="S65" s="4"/>
      <c r="T65" s="4"/>
      <c r="U65" s="7">
        <v>0</v>
      </c>
      <c r="V65" s="7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7"/>
      <c r="AH65" s="7"/>
      <c r="AI65" s="7"/>
      <c r="AJ65" s="7">
        <v>495</v>
      </c>
      <c r="AK65" s="7">
        <v>474</v>
      </c>
      <c r="AL65" s="7">
        <v>21</v>
      </c>
      <c r="AM65" s="63">
        <v>54</v>
      </c>
      <c r="AN65" s="63">
        <v>45</v>
      </c>
      <c r="AO65" s="63">
        <v>9</v>
      </c>
      <c r="AP65" s="9">
        <v>549</v>
      </c>
      <c r="AQ65" s="9">
        <v>232</v>
      </c>
      <c r="AR65" s="9">
        <v>195</v>
      </c>
      <c r="AS65" s="9">
        <v>37</v>
      </c>
      <c r="AT65" s="9">
        <v>116</v>
      </c>
      <c r="AU65" s="9">
        <v>100</v>
      </c>
      <c r="AV65" s="9">
        <v>16</v>
      </c>
      <c r="AW65" s="9">
        <v>348</v>
      </c>
      <c r="AX65" s="10">
        <v>897</v>
      </c>
      <c r="AY65" s="10">
        <v>549</v>
      </c>
      <c r="AZ65" s="75">
        <v>35</v>
      </c>
      <c r="BA65" s="75">
        <v>31</v>
      </c>
      <c r="BB65" s="75">
        <v>12</v>
      </c>
      <c r="BC65" s="11">
        <v>2</v>
      </c>
      <c r="BD65" s="11">
        <v>0</v>
      </c>
      <c r="BE65" s="11"/>
      <c r="BF65" s="11"/>
      <c r="BG65" s="10">
        <v>2</v>
      </c>
      <c r="BH65" s="12">
        <v>10</v>
      </c>
      <c r="BI65" s="8">
        <v>10</v>
      </c>
      <c r="BJ65" s="8"/>
      <c r="BK65" s="11"/>
      <c r="BL65" s="11"/>
      <c r="BM65" s="11"/>
      <c r="BN65" s="11"/>
      <c r="BO65" s="11"/>
      <c r="BP65" s="11">
        <v>0</v>
      </c>
      <c r="BQ65" s="11">
        <v>0</v>
      </c>
      <c r="BR65" s="11"/>
      <c r="BS65" s="11"/>
      <c r="BT65" s="10"/>
      <c r="BU65" s="10"/>
      <c r="BV65" s="11"/>
      <c r="BW65" s="1"/>
      <c r="BX65" s="1"/>
      <c r="BY65" s="1"/>
      <c r="BZ65" s="10"/>
      <c r="CA65" s="10"/>
      <c r="CB65" s="63"/>
      <c r="CC65" s="63"/>
      <c r="CD65" s="13"/>
      <c r="CE65" s="8"/>
      <c r="CF65" s="8"/>
      <c r="CG65" s="10"/>
      <c r="CH65" s="74"/>
      <c r="CI65" s="16"/>
      <c r="CJ65" s="89"/>
      <c r="CK65" s="16"/>
      <c r="CL65" s="16"/>
      <c r="CM65" s="16"/>
      <c r="CN65" s="72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7"/>
      <c r="DB65" s="18"/>
      <c r="DC65" s="16"/>
      <c r="DD65" s="19"/>
      <c r="DE65" s="18"/>
      <c r="DF65" s="20"/>
      <c r="DG65" s="21"/>
      <c r="DH65" s="22"/>
      <c r="DI65" s="16">
        <f t="shared" si="40"/>
        <v>0</v>
      </c>
      <c r="DJ65" s="16">
        <f t="shared" si="41"/>
        <v>464</v>
      </c>
      <c r="DK65" s="16">
        <f t="shared" si="42"/>
        <v>0</v>
      </c>
      <c r="DL65" s="16">
        <f t="shared" si="43"/>
        <v>116</v>
      </c>
      <c r="DM65" s="16"/>
      <c r="DN65" s="16"/>
      <c r="DO65" s="16"/>
      <c r="DP65" s="16"/>
      <c r="DR65" s="16">
        <f t="shared" si="29"/>
        <v>580</v>
      </c>
    </row>
    <row r="66" spans="1:122" x14ac:dyDescent="0.2">
      <c r="A66" s="3"/>
      <c r="B66" s="65" t="s">
        <v>171</v>
      </c>
      <c r="C66" s="75"/>
      <c r="D66" s="63"/>
      <c r="E66" s="4"/>
      <c r="F66" s="4"/>
      <c r="G66" s="4"/>
      <c r="H66" s="4"/>
      <c r="I66" s="4"/>
      <c r="J66" s="4"/>
      <c r="K66" s="3">
        <v>0</v>
      </c>
      <c r="L66" s="5">
        <v>0</v>
      </c>
      <c r="M66" s="4"/>
      <c r="N66" s="6">
        <v>0</v>
      </c>
      <c r="O66" s="4"/>
      <c r="P66" s="4"/>
      <c r="Q66" s="4"/>
      <c r="R66" s="4"/>
      <c r="S66" s="4"/>
      <c r="T66" s="4"/>
      <c r="U66" s="7">
        <v>0</v>
      </c>
      <c r="V66" s="7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7"/>
      <c r="AH66" s="7"/>
      <c r="AI66" s="7"/>
      <c r="AJ66" s="7">
        <v>107</v>
      </c>
      <c r="AK66" s="7">
        <v>107</v>
      </c>
      <c r="AL66" s="7">
        <v>0</v>
      </c>
      <c r="AM66" s="63">
        <v>3</v>
      </c>
      <c r="AN66" s="63">
        <v>3</v>
      </c>
      <c r="AO66" s="63">
        <v>0</v>
      </c>
      <c r="AP66" s="9">
        <v>110</v>
      </c>
      <c r="AQ66" s="9">
        <v>4</v>
      </c>
      <c r="AR66" s="9">
        <v>2</v>
      </c>
      <c r="AS66" s="9">
        <v>2</v>
      </c>
      <c r="AT66" s="9">
        <v>3</v>
      </c>
      <c r="AU66" s="9">
        <v>3</v>
      </c>
      <c r="AV66" s="9">
        <v>0</v>
      </c>
      <c r="AW66" s="9">
        <v>7</v>
      </c>
      <c r="AX66" s="10">
        <v>117</v>
      </c>
      <c r="AY66" s="10">
        <v>110</v>
      </c>
      <c r="AZ66" s="75">
        <v>81</v>
      </c>
      <c r="BA66" s="75">
        <v>487</v>
      </c>
      <c r="BB66" s="75">
        <v>32</v>
      </c>
      <c r="BC66" s="11">
        <v>5868</v>
      </c>
      <c r="BD66" s="11">
        <v>140</v>
      </c>
      <c r="BE66" s="11"/>
      <c r="BF66" s="11"/>
      <c r="BG66" s="10">
        <v>5868</v>
      </c>
      <c r="BH66" s="12">
        <v>3</v>
      </c>
      <c r="BI66" s="8">
        <v>2</v>
      </c>
      <c r="BJ66" s="8">
        <v>1</v>
      </c>
      <c r="BK66" s="11"/>
      <c r="BL66" s="11"/>
      <c r="BM66" s="11"/>
      <c r="BN66" s="11"/>
      <c r="BO66" s="11"/>
      <c r="BP66" s="11">
        <v>0</v>
      </c>
      <c r="BQ66" s="11">
        <v>0</v>
      </c>
      <c r="BR66" s="11"/>
      <c r="BS66" s="11"/>
      <c r="BT66" s="10"/>
      <c r="BU66" s="10"/>
      <c r="BV66" s="11"/>
      <c r="BW66" s="1"/>
      <c r="BX66" s="1"/>
      <c r="BY66" s="1"/>
      <c r="BZ66" s="10"/>
      <c r="CA66" s="10"/>
      <c r="CB66" s="63"/>
      <c r="CC66" s="63"/>
      <c r="CD66" s="13"/>
      <c r="CE66" s="8"/>
      <c r="CF66" s="8"/>
      <c r="CG66" s="10"/>
      <c r="CH66" s="74"/>
      <c r="CI66" s="16"/>
      <c r="CJ66" s="89"/>
      <c r="CK66" s="16"/>
      <c r="CL66" s="16"/>
      <c r="CM66" s="16"/>
      <c r="CN66" s="72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7"/>
      <c r="DB66" s="18"/>
      <c r="DC66" s="16"/>
      <c r="DD66" s="19"/>
      <c r="DE66" s="18"/>
      <c r="DF66" s="20"/>
      <c r="DG66" s="21"/>
      <c r="DH66" s="22"/>
      <c r="DI66" s="16">
        <f t="shared" si="40"/>
        <v>0</v>
      </c>
      <c r="DJ66" s="16">
        <f t="shared" si="41"/>
        <v>8</v>
      </c>
      <c r="DK66" s="16">
        <f t="shared" si="42"/>
        <v>0</v>
      </c>
      <c r="DL66" s="16">
        <f t="shared" si="43"/>
        <v>3</v>
      </c>
      <c r="DM66" s="16"/>
      <c r="DN66" s="16"/>
      <c r="DO66" s="16"/>
      <c r="DP66" s="16"/>
      <c r="DQ66" s="16">
        <v>195</v>
      </c>
      <c r="DR66" s="16">
        <f t="shared" si="29"/>
        <v>11</v>
      </c>
    </row>
    <row r="67" spans="1:122" ht="28.5" x14ac:dyDescent="0.2">
      <c r="A67" s="3"/>
      <c r="B67" s="65" t="s">
        <v>172</v>
      </c>
      <c r="C67" s="75"/>
      <c r="D67" s="63"/>
      <c r="E67" s="4"/>
      <c r="F67" s="4"/>
      <c r="G67" s="4"/>
      <c r="H67" s="4"/>
      <c r="I67" s="4"/>
      <c r="J67" s="4"/>
      <c r="K67" s="3">
        <v>0</v>
      </c>
      <c r="L67" s="5">
        <v>2</v>
      </c>
      <c r="M67" s="4">
        <v>10</v>
      </c>
      <c r="N67" s="6">
        <v>2</v>
      </c>
      <c r="O67" s="4"/>
      <c r="P67" s="4"/>
      <c r="Q67" s="4"/>
      <c r="R67" s="4"/>
      <c r="S67" s="4"/>
      <c r="T67" s="4"/>
      <c r="U67" s="7">
        <v>0</v>
      </c>
      <c r="V67" s="7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7"/>
      <c r="AH67" s="7"/>
      <c r="AI67" s="7"/>
      <c r="AJ67" s="7">
        <v>4</v>
      </c>
      <c r="AK67" s="7">
        <v>2</v>
      </c>
      <c r="AL67" s="7">
        <v>2</v>
      </c>
      <c r="AM67" s="63"/>
      <c r="AN67" s="63"/>
      <c r="AO67" s="63"/>
      <c r="AP67" s="9">
        <v>4</v>
      </c>
      <c r="AQ67" s="9"/>
      <c r="AR67" s="9"/>
      <c r="AS67" s="9"/>
      <c r="AT67" s="9"/>
      <c r="AU67" s="9"/>
      <c r="AV67" s="9"/>
      <c r="AW67" s="9"/>
      <c r="AX67" s="10">
        <v>4</v>
      </c>
      <c r="AY67" s="10">
        <v>4</v>
      </c>
      <c r="AZ67" s="27"/>
      <c r="BA67" s="69"/>
      <c r="BB67" s="70"/>
      <c r="BC67" s="11">
        <v>1160</v>
      </c>
      <c r="BD67" s="11">
        <v>5</v>
      </c>
      <c r="BE67" s="11"/>
      <c r="BF67" s="11"/>
      <c r="BG67" s="10">
        <v>1160</v>
      </c>
      <c r="BH67" s="12">
        <v>0</v>
      </c>
      <c r="BI67" s="8"/>
      <c r="BJ67" s="8"/>
      <c r="BK67" s="11"/>
      <c r="BL67" s="11"/>
      <c r="BM67" s="11"/>
      <c r="BN67" s="11"/>
      <c r="BO67" s="11"/>
      <c r="BP67" s="11"/>
      <c r="BQ67" s="11"/>
      <c r="BR67" s="11"/>
      <c r="BS67" s="11"/>
      <c r="BT67" s="10"/>
      <c r="BU67" s="10"/>
      <c r="BV67" s="11"/>
      <c r="BW67" s="1"/>
      <c r="BX67" s="1"/>
      <c r="BY67" s="1"/>
      <c r="BZ67" s="10"/>
      <c r="CA67" s="10"/>
      <c r="CB67" s="63"/>
      <c r="CC67" s="63"/>
      <c r="CD67" s="13"/>
      <c r="CE67" s="8"/>
      <c r="CF67" s="8"/>
      <c r="CG67" s="10"/>
      <c r="CH67" s="74"/>
      <c r="CI67" s="16"/>
      <c r="CJ67" s="89"/>
      <c r="CK67" s="16"/>
      <c r="CL67" s="16"/>
      <c r="CM67" s="16"/>
      <c r="CN67" s="72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7"/>
      <c r="DB67" s="18"/>
      <c r="DC67" s="16"/>
      <c r="DD67" s="19"/>
      <c r="DE67" s="18"/>
      <c r="DF67" s="20"/>
      <c r="DG67" s="21"/>
      <c r="DH67" s="22"/>
      <c r="DI67" s="16">
        <f t="shared" si="40"/>
        <v>0</v>
      </c>
      <c r="DJ67" s="16">
        <f t="shared" si="41"/>
        <v>0</v>
      </c>
      <c r="DK67" s="16">
        <f t="shared" si="42"/>
        <v>0</v>
      </c>
      <c r="DL67" s="16">
        <f t="shared" si="43"/>
        <v>0</v>
      </c>
      <c r="DM67" s="16"/>
      <c r="DN67" s="16"/>
      <c r="DO67" s="16"/>
      <c r="DP67" s="16"/>
      <c r="DQ67" s="16">
        <v>0</v>
      </c>
      <c r="DR67" s="16">
        <f t="shared" si="29"/>
        <v>0</v>
      </c>
    </row>
    <row r="68" spans="1:122" x14ac:dyDescent="0.2">
      <c r="A68" s="3"/>
      <c r="B68" s="65"/>
      <c r="C68" s="75"/>
      <c r="D68" s="63"/>
      <c r="E68" s="4"/>
      <c r="F68" s="4"/>
      <c r="G68" s="4"/>
      <c r="H68" s="4"/>
      <c r="I68" s="4"/>
      <c r="J68" s="4"/>
      <c r="K68" s="3"/>
      <c r="L68" s="5"/>
      <c r="M68" s="4"/>
      <c r="N68" s="6"/>
      <c r="O68" s="4"/>
      <c r="P68" s="4"/>
      <c r="Q68" s="4"/>
      <c r="R68" s="4"/>
      <c r="S68" s="4"/>
      <c r="T68" s="4"/>
      <c r="U68" s="7">
        <v>0</v>
      </c>
      <c r="V68" s="7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7"/>
      <c r="AH68" s="7"/>
      <c r="AI68" s="7"/>
      <c r="AJ68" s="7">
        <v>606</v>
      </c>
      <c r="AK68" s="7">
        <v>583</v>
      </c>
      <c r="AL68" s="7">
        <v>23</v>
      </c>
      <c r="AM68" s="63">
        <v>57</v>
      </c>
      <c r="AN68" s="63">
        <v>48</v>
      </c>
      <c r="AO68" s="63">
        <v>9</v>
      </c>
      <c r="AP68" s="9">
        <v>663</v>
      </c>
      <c r="AQ68" s="9">
        <v>236</v>
      </c>
      <c r="AR68" s="9">
        <v>197</v>
      </c>
      <c r="AS68" s="9">
        <v>39</v>
      </c>
      <c r="AT68" s="9">
        <v>119</v>
      </c>
      <c r="AU68" s="9">
        <v>103</v>
      </c>
      <c r="AV68" s="9">
        <v>16</v>
      </c>
      <c r="AW68" s="9">
        <v>355</v>
      </c>
      <c r="AX68" s="10">
        <v>1018</v>
      </c>
      <c r="AY68" s="10">
        <v>663</v>
      </c>
      <c r="AZ68" s="27">
        <v>116</v>
      </c>
      <c r="BA68" s="69">
        <v>518</v>
      </c>
      <c r="BB68" s="70">
        <v>44</v>
      </c>
      <c r="BC68" s="11">
        <v>7030</v>
      </c>
      <c r="BD68" s="11">
        <v>145</v>
      </c>
      <c r="BE68" s="11"/>
      <c r="BF68" s="11"/>
      <c r="BG68" s="10">
        <v>7030</v>
      </c>
      <c r="BH68" s="12">
        <v>0</v>
      </c>
      <c r="BI68" s="8"/>
      <c r="BJ68" s="8"/>
      <c r="BK68" s="11"/>
      <c r="BL68" s="11"/>
      <c r="BM68" s="11"/>
      <c r="BN68" s="11"/>
      <c r="BO68" s="11"/>
      <c r="BP68" s="11"/>
      <c r="BQ68" s="11"/>
      <c r="BR68" s="11"/>
      <c r="BS68" s="11"/>
      <c r="BT68" s="10"/>
      <c r="BU68" s="10"/>
      <c r="BV68" s="11"/>
      <c r="BW68" s="1"/>
      <c r="BX68" s="1"/>
      <c r="BY68" s="1"/>
      <c r="BZ68" s="10"/>
      <c r="CA68" s="10"/>
      <c r="CB68" s="63"/>
      <c r="CC68" s="63"/>
      <c r="CD68" s="13"/>
      <c r="CE68" s="8"/>
      <c r="CF68" s="8"/>
      <c r="CG68" s="10"/>
      <c r="CH68" s="74"/>
      <c r="CI68" s="16"/>
      <c r="CJ68" s="89"/>
      <c r="CK68" s="16"/>
      <c r="CL68" s="16"/>
      <c r="CM68" s="16"/>
      <c r="CN68" s="72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7"/>
      <c r="DB68" s="18"/>
      <c r="DC68" s="16"/>
      <c r="DD68" s="19"/>
      <c r="DE68" s="18"/>
      <c r="DF68" s="20"/>
      <c r="DG68" s="21"/>
      <c r="DH68" s="22"/>
      <c r="DI68" s="16">
        <f t="shared" si="40"/>
        <v>0</v>
      </c>
      <c r="DJ68" s="16">
        <f t="shared" si="41"/>
        <v>472</v>
      </c>
      <c r="DK68" s="16">
        <f t="shared" si="42"/>
        <v>0</v>
      </c>
      <c r="DL68" s="16">
        <f t="shared" si="43"/>
        <v>119</v>
      </c>
      <c r="DM68" s="16"/>
      <c r="DN68" s="16"/>
      <c r="DO68" s="16"/>
      <c r="DP68" s="16"/>
      <c r="DR68" s="16">
        <f t="shared" si="29"/>
        <v>591</v>
      </c>
    </row>
    <row r="69" spans="1:122" x14ac:dyDescent="0.2">
      <c r="B69" s="26" t="s">
        <v>134</v>
      </c>
      <c r="C69" s="3"/>
      <c r="D69" s="3"/>
      <c r="E69" s="3"/>
      <c r="F69" s="3"/>
      <c r="G69" s="3"/>
      <c r="H69" s="3"/>
      <c r="I69" s="3"/>
      <c r="J69" s="3"/>
      <c r="K69" s="29"/>
      <c r="L69" s="29"/>
      <c r="M69" s="3"/>
      <c r="N69" s="3"/>
      <c r="O69" s="3"/>
      <c r="P69" s="3"/>
      <c r="Q69" s="3"/>
      <c r="R69" s="22"/>
      <c r="S69" s="3"/>
      <c r="T69" s="21"/>
      <c r="U69" s="7">
        <v>0</v>
      </c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9">
        <v>0</v>
      </c>
      <c r="AQ69" s="7"/>
      <c r="AR69" s="10"/>
      <c r="AS69" s="10"/>
      <c r="AT69" s="10"/>
      <c r="AU69" s="10"/>
      <c r="AV69" s="10"/>
      <c r="AW69" s="9"/>
      <c r="AX69" s="10"/>
      <c r="AY69" s="10"/>
      <c r="AZ69" s="10"/>
      <c r="BA69" s="10"/>
      <c r="BB69" s="10"/>
      <c r="BC69" s="10"/>
      <c r="BD69" s="10"/>
      <c r="BE69" s="11"/>
      <c r="BF69" s="10"/>
      <c r="BG69" s="10"/>
      <c r="BH69" s="12">
        <v>0</v>
      </c>
      <c r="BI69" s="12"/>
      <c r="BJ69" s="12"/>
      <c r="BK69" s="10"/>
      <c r="BL69" s="10"/>
      <c r="BM69" s="10"/>
      <c r="BN69" s="10"/>
      <c r="BO69" s="10"/>
      <c r="BP69" s="10"/>
      <c r="BQ69" s="10"/>
      <c r="BR69" s="10"/>
      <c r="BS69" s="10"/>
      <c r="BT69" s="11"/>
      <c r="BU69" s="11"/>
      <c r="BV69" s="10"/>
      <c r="BW69" s="10"/>
      <c r="BX69" s="10"/>
      <c r="BY69" s="10"/>
      <c r="BZ69" s="10"/>
      <c r="CA69" s="10"/>
      <c r="CB69" s="63"/>
      <c r="CC69" s="63"/>
      <c r="CD69" s="8"/>
      <c r="CE69" s="10"/>
      <c r="CF69" s="10"/>
      <c r="CG69" s="10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3"/>
      <c r="DB69" s="18"/>
      <c r="DC69" s="16"/>
      <c r="DD69" s="26"/>
      <c r="DE69" s="26"/>
      <c r="DF69" s="26"/>
      <c r="DG69" s="26"/>
      <c r="DH69" s="26"/>
      <c r="DI69" s="26">
        <f t="shared" si="40"/>
        <v>0</v>
      </c>
      <c r="DJ69" s="26">
        <f t="shared" si="41"/>
        <v>0</v>
      </c>
      <c r="DK69" s="26">
        <f t="shared" si="42"/>
        <v>0</v>
      </c>
      <c r="DL69" s="26">
        <f t="shared" si="43"/>
        <v>0</v>
      </c>
      <c r="DM69" s="26"/>
      <c r="DN69" s="26"/>
      <c r="DO69" s="26"/>
      <c r="DP69" s="26"/>
      <c r="DR69" s="16">
        <f t="shared" si="29"/>
        <v>0</v>
      </c>
    </row>
    <row r="70" spans="1:122" x14ac:dyDescent="0.2">
      <c r="A70" s="3"/>
      <c r="B70" s="65" t="s">
        <v>173</v>
      </c>
      <c r="C70" s="75"/>
      <c r="D70" s="63"/>
      <c r="E70" s="4">
        <v>2570</v>
      </c>
      <c r="F70" s="4">
        <v>2097</v>
      </c>
      <c r="G70" s="4">
        <v>371.19</v>
      </c>
      <c r="H70" s="4">
        <v>200</v>
      </c>
      <c r="I70" s="4">
        <v>8</v>
      </c>
      <c r="J70" s="4">
        <v>9</v>
      </c>
      <c r="K70" s="3">
        <v>5</v>
      </c>
      <c r="L70" s="5">
        <v>5</v>
      </c>
      <c r="M70" s="4">
        <v>33</v>
      </c>
      <c r="N70" s="6">
        <v>10</v>
      </c>
      <c r="O70" s="4"/>
      <c r="P70" s="4"/>
      <c r="Q70" s="4">
        <v>0</v>
      </c>
      <c r="R70" s="4">
        <v>3</v>
      </c>
      <c r="S70" s="4" t="s">
        <v>125</v>
      </c>
      <c r="T70" s="4">
        <v>52.5</v>
      </c>
      <c r="U70" s="7">
        <v>3593</v>
      </c>
      <c r="V70" s="73">
        <v>2682</v>
      </c>
      <c r="W70" s="63">
        <v>911</v>
      </c>
      <c r="X70" s="63">
        <v>28898</v>
      </c>
      <c r="Y70" s="63">
        <v>19055</v>
      </c>
      <c r="Z70" s="63">
        <v>9843</v>
      </c>
      <c r="AA70" s="63">
        <v>19078</v>
      </c>
      <c r="AB70" s="63">
        <v>11634</v>
      </c>
      <c r="AC70" s="63">
        <v>7444</v>
      </c>
      <c r="AD70" s="63">
        <v>9820</v>
      </c>
      <c r="AE70" s="63">
        <v>7421</v>
      </c>
      <c r="AF70" s="63">
        <v>2399</v>
      </c>
      <c r="AG70" s="7">
        <v>17559</v>
      </c>
      <c r="AH70" s="7">
        <v>13985</v>
      </c>
      <c r="AI70" s="7">
        <v>3574</v>
      </c>
      <c r="AJ70" s="7">
        <v>12319</v>
      </c>
      <c r="AK70" s="7">
        <v>10681</v>
      </c>
      <c r="AL70" s="7">
        <v>1638</v>
      </c>
      <c r="AM70" s="63">
        <v>7832</v>
      </c>
      <c r="AN70" s="63">
        <v>7021</v>
      </c>
      <c r="AO70" s="63">
        <v>811</v>
      </c>
      <c r="AP70" s="9">
        <v>20151</v>
      </c>
      <c r="AQ70" s="9">
        <v>9550</v>
      </c>
      <c r="AR70" s="9">
        <v>7566</v>
      </c>
      <c r="AS70" s="9">
        <v>1984</v>
      </c>
      <c r="AT70" s="9">
        <v>3118</v>
      </c>
      <c r="AU70" s="9">
        <v>2713</v>
      </c>
      <c r="AV70" s="9">
        <v>405</v>
      </c>
      <c r="AW70" s="9">
        <v>12668</v>
      </c>
      <c r="AX70" s="10">
        <v>79276</v>
      </c>
      <c r="AY70" s="10">
        <v>66608</v>
      </c>
      <c r="AZ70" s="75">
        <v>621</v>
      </c>
      <c r="BA70" s="75">
        <v>4754</v>
      </c>
      <c r="BB70" s="75">
        <v>270</v>
      </c>
      <c r="BC70" s="11">
        <v>31098</v>
      </c>
      <c r="BD70" s="11">
        <v>7971</v>
      </c>
      <c r="BE70" s="11">
        <v>8297</v>
      </c>
      <c r="BF70" s="11">
        <v>922</v>
      </c>
      <c r="BG70" s="10">
        <v>39395</v>
      </c>
      <c r="BH70" s="12">
        <v>3656</v>
      </c>
      <c r="BI70" s="8">
        <v>3140</v>
      </c>
      <c r="BJ70" s="8">
        <v>516</v>
      </c>
      <c r="BK70" s="11">
        <v>1535</v>
      </c>
      <c r="BL70" s="11">
        <v>1237</v>
      </c>
      <c r="BM70" s="11">
        <v>615</v>
      </c>
      <c r="BN70" s="11">
        <v>622</v>
      </c>
      <c r="BO70" s="11">
        <v>298</v>
      </c>
      <c r="BP70" s="11">
        <v>259</v>
      </c>
      <c r="BQ70" s="11">
        <v>39</v>
      </c>
      <c r="BR70" s="11"/>
      <c r="BS70" s="11">
        <v>337</v>
      </c>
      <c r="BT70" s="10">
        <v>40</v>
      </c>
      <c r="BU70" s="10">
        <v>14</v>
      </c>
      <c r="BV70" s="11"/>
      <c r="BW70" s="1">
        <v>348</v>
      </c>
      <c r="BX70" s="1">
        <v>285</v>
      </c>
      <c r="BY70" s="1">
        <v>63</v>
      </c>
      <c r="BZ70" s="10">
        <v>41</v>
      </c>
      <c r="CA70" s="10"/>
      <c r="CB70" s="63">
        <v>21142.333333333332</v>
      </c>
      <c r="CC70" s="63">
        <v>11591.652222222221</v>
      </c>
      <c r="CD70" s="13">
        <v>661</v>
      </c>
      <c r="CE70" s="8">
        <v>627</v>
      </c>
      <c r="CF70" s="8">
        <v>34</v>
      </c>
      <c r="CG70" s="10"/>
      <c r="CH70" s="74">
        <v>206700</v>
      </c>
      <c r="CI70" s="16">
        <v>4000</v>
      </c>
      <c r="CJ70" s="89">
        <v>2500</v>
      </c>
      <c r="CK70" s="16">
        <v>7500</v>
      </c>
      <c r="CL70" s="16"/>
      <c r="CM70" s="16">
        <v>4000</v>
      </c>
      <c r="CN70" s="72"/>
      <c r="CO70" s="16">
        <v>6000</v>
      </c>
      <c r="CP70" s="16">
        <v>160000</v>
      </c>
      <c r="CQ70" s="16"/>
      <c r="CR70" s="16">
        <v>390700</v>
      </c>
      <c r="CS70" s="16"/>
      <c r="CT70" s="16"/>
      <c r="CU70" s="16"/>
      <c r="CV70" s="16">
        <v>3140</v>
      </c>
      <c r="CW70" s="16"/>
      <c r="CX70" s="16"/>
      <c r="CY70" s="16"/>
      <c r="CZ70" s="16"/>
      <c r="DA70" s="17"/>
      <c r="DB70" s="18"/>
      <c r="DC70" s="16"/>
      <c r="DD70" s="19"/>
      <c r="DE70" s="18"/>
      <c r="DF70" s="20"/>
      <c r="DG70" s="21"/>
      <c r="DH70" s="22"/>
      <c r="DI70" s="16">
        <f t="shared" si="40"/>
        <v>57796</v>
      </c>
      <c r="DJ70" s="16">
        <f t="shared" si="41"/>
        <v>19100</v>
      </c>
      <c r="DK70" s="16">
        <f t="shared" si="42"/>
        <v>17559</v>
      </c>
      <c r="DL70" s="16">
        <f t="shared" si="43"/>
        <v>3118</v>
      </c>
      <c r="DM70" s="16">
        <f t="shared" ref="DM70:DM71" si="54">CC70</f>
        <v>11591.652222222221</v>
      </c>
      <c r="DN70" s="16">
        <f t="shared" ref="DN70:DN71" si="55">BU70*1.5*2*200</f>
        <v>8400</v>
      </c>
      <c r="DO70" s="16">
        <f t="shared" ref="DO70:DO71" si="56">BT70*3*200</f>
        <v>24000</v>
      </c>
      <c r="DP70" s="16">
        <f>9*BB70</f>
        <v>2430</v>
      </c>
      <c r="DQ70" s="16">
        <f t="shared" ref="DQ70:DQ71" si="57">DI70+DJ70+DK70+DL70+DM70+DN70+DO70+DP70</f>
        <v>143994.65222222224</v>
      </c>
      <c r="DR70" s="16">
        <f t="shared" ref="DR70:DR71" si="58">DL70+DJ70+DM70+DP70</f>
        <v>36239.652222222219</v>
      </c>
    </row>
    <row r="71" spans="1:122" x14ac:dyDescent="0.2">
      <c r="A71" s="3"/>
      <c r="B71" s="65" t="s">
        <v>174</v>
      </c>
      <c r="C71" s="75"/>
      <c r="D71" s="63"/>
      <c r="E71" s="4">
        <v>161</v>
      </c>
      <c r="F71" s="4">
        <v>161</v>
      </c>
      <c r="G71" s="4">
        <v>80</v>
      </c>
      <c r="H71" s="4">
        <v>25</v>
      </c>
      <c r="I71" s="4">
        <v>2</v>
      </c>
      <c r="J71" s="4">
        <v>4</v>
      </c>
      <c r="K71" s="3">
        <v>0</v>
      </c>
      <c r="L71" s="5">
        <v>2</v>
      </c>
      <c r="M71" s="4">
        <v>20</v>
      </c>
      <c r="N71" s="6">
        <v>2</v>
      </c>
      <c r="O71" s="4"/>
      <c r="P71" s="4"/>
      <c r="Q71" s="4">
        <v>0</v>
      </c>
      <c r="R71" s="4">
        <v>0</v>
      </c>
      <c r="S71" s="4" t="s">
        <v>125</v>
      </c>
      <c r="T71" s="4">
        <v>24</v>
      </c>
      <c r="U71" s="7">
        <v>510</v>
      </c>
      <c r="V71" s="73">
        <v>193</v>
      </c>
      <c r="W71" s="63">
        <v>317</v>
      </c>
      <c r="X71" s="63">
        <v>3715</v>
      </c>
      <c r="Y71" s="63">
        <v>1990</v>
      </c>
      <c r="Z71" s="63">
        <v>1725</v>
      </c>
      <c r="AA71" s="63">
        <v>3294</v>
      </c>
      <c r="AB71" s="63">
        <v>1827</v>
      </c>
      <c r="AC71" s="63">
        <v>1467</v>
      </c>
      <c r="AD71" s="63">
        <v>421</v>
      </c>
      <c r="AE71" s="63">
        <v>163</v>
      </c>
      <c r="AF71" s="63">
        <v>258</v>
      </c>
      <c r="AG71" s="7">
        <v>1044</v>
      </c>
      <c r="AH71" s="7">
        <v>689</v>
      </c>
      <c r="AI71" s="7">
        <v>355</v>
      </c>
      <c r="AJ71" s="7">
        <v>1958</v>
      </c>
      <c r="AK71" s="7">
        <v>1488</v>
      </c>
      <c r="AL71" s="7">
        <v>470</v>
      </c>
      <c r="AM71" s="63">
        <v>1034</v>
      </c>
      <c r="AN71" s="63">
        <v>807</v>
      </c>
      <c r="AO71" s="63">
        <v>227</v>
      </c>
      <c r="AP71" s="9">
        <v>2992</v>
      </c>
      <c r="AQ71" s="9">
        <v>1959</v>
      </c>
      <c r="AR71" s="9">
        <v>1574</v>
      </c>
      <c r="AS71" s="9">
        <v>385</v>
      </c>
      <c r="AT71" s="9">
        <v>530</v>
      </c>
      <c r="AU71" s="9">
        <v>455</v>
      </c>
      <c r="AV71" s="9">
        <v>75</v>
      </c>
      <c r="AW71" s="9">
        <v>2489</v>
      </c>
      <c r="AX71" s="10">
        <v>10240</v>
      </c>
      <c r="AY71" s="10">
        <v>7751</v>
      </c>
      <c r="AZ71" s="75">
        <v>14</v>
      </c>
      <c r="BA71" s="75">
        <v>26</v>
      </c>
      <c r="BB71" s="75">
        <v>17</v>
      </c>
      <c r="BC71" s="11">
        <v>4122</v>
      </c>
      <c r="BD71" s="11">
        <v>2182</v>
      </c>
      <c r="BE71" s="11">
        <v>888</v>
      </c>
      <c r="BF71" s="11">
        <v>258</v>
      </c>
      <c r="BG71" s="10">
        <v>5010</v>
      </c>
      <c r="BH71" s="12">
        <v>686</v>
      </c>
      <c r="BI71" s="8">
        <v>617</v>
      </c>
      <c r="BJ71" s="8">
        <v>69</v>
      </c>
      <c r="BK71" s="11">
        <v>205</v>
      </c>
      <c r="BL71" s="11">
        <v>126</v>
      </c>
      <c r="BM71" s="11">
        <v>117</v>
      </c>
      <c r="BN71" s="11">
        <v>9</v>
      </c>
      <c r="BO71" s="11">
        <v>79</v>
      </c>
      <c r="BP71" s="11">
        <v>69</v>
      </c>
      <c r="BQ71" s="11">
        <v>10</v>
      </c>
      <c r="BR71" s="11"/>
      <c r="BS71" s="11">
        <v>120</v>
      </c>
      <c r="BT71" s="10">
        <v>3</v>
      </c>
      <c r="BU71" s="10">
        <v>3</v>
      </c>
      <c r="BV71" s="11"/>
      <c r="BW71" s="1">
        <v>93</v>
      </c>
      <c r="BX71" s="1">
        <v>59</v>
      </c>
      <c r="BY71" s="1">
        <v>34</v>
      </c>
      <c r="BZ71" s="10">
        <v>45</v>
      </c>
      <c r="CA71" s="10">
        <v>18</v>
      </c>
      <c r="CB71" s="63">
        <v>979.33333333333326</v>
      </c>
      <c r="CC71" s="63">
        <v>312.29009259259254</v>
      </c>
      <c r="CD71" s="13">
        <v>64</v>
      </c>
      <c r="CE71" s="8">
        <v>56</v>
      </c>
      <c r="CF71" s="8">
        <v>8</v>
      </c>
      <c r="CG71" s="10"/>
      <c r="CH71" s="74">
        <v>42000</v>
      </c>
      <c r="CI71" s="16">
        <v>1000</v>
      </c>
      <c r="CJ71" s="89">
        <v>500</v>
      </c>
      <c r="CK71" s="16">
        <v>500</v>
      </c>
      <c r="CL71" s="16"/>
      <c r="CM71" s="16">
        <v>800</v>
      </c>
      <c r="CN71" s="72"/>
      <c r="CO71" s="16">
        <v>2000</v>
      </c>
      <c r="CP71" s="16">
        <v>10000</v>
      </c>
      <c r="CQ71" s="16"/>
      <c r="CR71" s="16">
        <v>56800</v>
      </c>
      <c r="CS71" s="16"/>
      <c r="CT71" s="16"/>
      <c r="CU71" s="16"/>
      <c r="CV71" s="16"/>
      <c r="CW71" s="16"/>
      <c r="CX71" s="16"/>
      <c r="CY71" s="16"/>
      <c r="CZ71" s="16"/>
      <c r="DA71" s="17"/>
      <c r="DB71" s="18"/>
      <c r="DC71" s="16"/>
      <c r="DD71" s="19"/>
      <c r="DE71" s="18"/>
      <c r="DF71" s="20"/>
      <c r="DG71" s="21"/>
      <c r="DH71" s="22"/>
      <c r="DI71" s="16">
        <f t="shared" si="40"/>
        <v>7430</v>
      </c>
      <c r="DJ71" s="16">
        <f t="shared" si="41"/>
        <v>3918</v>
      </c>
      <c r="DK71" s="16">
        <f t="shared" si="42"/>
        <v>1044</v>
      </c>
      <c r="DL71" s="16">
        <f t="shared" si="43"/>
        <v>530</v>
      </c>
      <c r="DM71" s="16">
        <f t="shared" si="54"/>
        <v>312.29009259259254</v>
      </c>
      <c r="DN71" s="16">
        <f t="shared" si="55"/>
        <v>1800</v>
      </c>
      <c r="DO71" s="16">
        <f t="shared" si="56"/>
        <v>1800</v>
      </c>
      <c r="DP71" s="16">
        <f>9*BB71</f>
        <v>153</v>
      </c>
      <c r="DQ71" s="16">
        <f t="shared" si="57"/>
        <v>16987.290092592593</v>
      </c>
      <c r="DR71" s="16">
        <f t="shared" si="58"/>
        <v>4913.2900925925924</v>
      </c>
    </row>
    <row r="72" spans="1:122" x14ac:dyDescent="0.2">
      <c r="A72" s="3"/>
      <c r="B72" s="65" t="s">
        <v>175</v>
      </c>
      <c r="C72" s="75"/>
      <c r="D72" s="63"/>
      <c r="E72" s="4"/>
      <c r="F72" s="4"/>
      <c r="G72" s="4"/>
      <c r="H72" s="4"/>
      <c r="I72" s="4"/>
      <c r="J72" s="4"/>
      <c r="K72" s="3"/>
      <c r="L72" s="5"/>
      <c r="M72" s="4"/>
      <c r="N72" s="6"/>
      <c r="O72" s="4"/>
      <c r="P72" s="4"/>
      <c r="Q72" s="4"/>
      <c r="R72" s="4"/>
      <c r="S72" s="4"/>
      <c r="T72" s="4"/>
      <c r="U72" s="7">
        <v>0</v>
      </c>
      <c r="V72" s="7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7"/>
      <c r="AH72" s="7"/>
      <c r="AI72" s="7"/>
      <c r="AJ72" s="7"/>
      <c r="AK72" s="7"/>
      <c r="AL72" s="7"/>
      <c r="AM72" s="63"/>
      <c r="AN72" s="63"/>
      <c r="AO72" s="63"/>
      <c r="AP72" s="9">
        <v>0</v>
      </c>
      <c r="AQ72" s="9"/>
      <c r="AR72" s="9"/>
      <c r="AS72" s="9"/>
      <c r="AT72" s="9"/>
      <c r="AU72" s="9"/>
      <c r="AV72" s="9"/>
      <c r="AW72" s="9"/>
      <c r="AX72" s="10"/>
      <c r="AY72" s="10"/>
      <c r="AZ72" s="27"/>
      <c r="BA72" s="69"/>
      <c r="BB72" s="70"/>
      <c r="BC72" s="11"/>
      <c r="BD72" s="11"/>
      <c r="BE72" s="11">
        <v>519</v>
      </c>
      <c r="BF72" s="11">
        <v>0</v>
      </c>
      <c r="BG72" s="10">
        <v>0</v>
      </c>
      <c r="BH72" s="12">
        <v>0</v>
      </c>
      <c r="BI72" s="8"/>
      <c r="BJ72" s="8"/>
      <c r="BK72" s="11"/>
      <c r="BL72" s="11"/>
      <c r="BM72" s="11"/>
      <c r="BN72" s="11"/>
      <c r="BO72" s="11"/>
      <c r="BP72" s="11"/>
      <c r="BQ72" s="11"/>
      <c r="BR72" s="11"/>
      <c r="BS72" s="11"/>
      <c r="BT72" s="10"/>
      <c r="BU72" s="10"/>
      <c r="BV72" s="11"/>
      <c r="BW72" s="1"/>
      <c r="BX72" s="1"/>
      <c r="BY72" s="1"/>
      <c r="BZ72" s="10"/>
      <c r="CA72" s="10"/>
      <c r="CB72" s="63"/>
      <c r="CC72" s="63"/>
      <c r="CD72" s="13"/>
      <c r="CE72" s="8"/>
      <c r="CF72" s="8"/>
      <c r="CG72" s="10"/>
      <c r="CH72" s="74"/>
      <c r="CI72" s="16"/>
      <c r="CJ72" s="89"/>
      <c r="CK72" s="16"/>
      <c r="CL72" s="16"/>
      <c r="CM72" s="16"/>
      <c r="CN72" s="72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7"/>
      <c r="DB72" s="18"/>
      <c r="DC72" s="16"/>
      <c r="DD72" s="19"/>
      <c r="DE72" s="18"/>
      <c r="DF72" s="20"/>
      <c r="DG72" s="21"/>
      <c r="DH72" s="22"/>
      <c r="DI72" s="16">
        <f t="shared" si="40"/>
        <v>0</v>
      </c>
      <c r="DJ72" s="16">
        <f t="shared" si="41"/>
        <v>0</v>
      </c>
      <c r="DK72" s="16">
        <f t="shared" si="42"/>
        <v>0</v>
      </c>
      <c r="DL72" s="16">
        <f t="shared" si="43"/>
        <v>0</v>
      </c>
      <c r="DM72" s="16"/>
      <c r="DN72" s="16"/>
      <c r="DO72" s="16"/>
      <c r="DP72" s="16"/>
      <c r="DR72" s="16">
        <f t="shared" si="29"/>
        <v>0</v>
      </c>
    </row>
    <row r="73" spans="1:122" x14ac:dyDescent="0.2">
      <c r="A73" s="3"/>
      <c r="B73" s="65" t="s">
        <v>120</v>
      </c>
      <c r="C73" s="75"/>
      <c r="D73" s="63"/>
      <c r="E73" s="4"/>
      <c r="F73" s="4"/>
      <c r="G73" s="4"/>
      <c r="H73" s="4"/>
      <c r="I73" s="4"/>
      <c r="J73" s="4"/>
      <c r="K73" s="3"/>
      <c r="L73" s="5"/>
      <c r="M73" s="4"/>
      <c r="N73" s="6"/>
      <c r="O73" s="4"/>
      <c r="P73" s="4"/>
      <c r="Q73" s="4"/>
      <c r="R73" s="4"/>
      <c r="S73" s="4"/>
      <c r="T73" s="4"/>
      <c r="U73" s="7">
        <v>0</v>
      </c>
      <c r="V73" s="7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7"/>
      <c r="AH73" s="7"/>
      <c r="AI73" s="7"/>
      <c r="AJ73" s="7"/>
      <c r="AK73" s="7"/>
      <c r="AL73" s="7"/>
      <c r="AM73" s="63"/>
      <c r="AN73" s="63"/>
      <c r="AO73" s="63"/>
      <c r="AP73" s="9">
        <v>0</v>
      </c>
      <c r="AQ73" s="9"/>
      <c r="AR73" s="9"/>
      <c r="AS73" s="9"/>
      <c r="AT73" s="9"/>
      <c r="AU73" s="9"/>
      <c r="AV73" s="9"/>
      <c r="AW73" s="9"/>
      <c r="AX73" s="10"/>
      <c r="AY73" s="10"/>
      <c r="AZ73" s="27"/>
      <c r="BA73" s="69"/>
      <c r="BB73" s="70"/>
      <c r="BC73" s="11"/>
      <c r="BD73" s="11"/>
      <c r="BE73" s="11"/>
      <c r="BF73" s="11"/>
      <c r="BG73" s="10">
        <v>0</v>
      </c>
      <c r="BH73" s="12">
        <v>0</v>
      </c>
      <c r="BI73" s="8"/>
      <c r="BJ73" s="8"/>
      <c r="BK73" s="11"/>
      <c r="BL73" s="11"/>
      <c r="BM73" s="11"/>
      <c r="BN73" s="11"/>
      <c r="BO73" s="11"/>
      <c r="BP73" s="11"/>
      <c r="BQ73" s="11"/>
      <c r="BR73" s="11"/>
      <c r="BS73" s="11"/>
      <c r="BT73" s="10"/>
      <c r="BU73" s="10"/>
      <c r="BV73" s="11"/>
      <c r="BW73" s="1"/>
      <c r="BX73" s="1"/>
      <c r="BY73" s="1"/>
      <c r="BZ73" s="10"/>
      <c r="CA73" s="10"/>
      <c r="CB73" s="63"/>
      <c r="CC73" s="63"/>
      <c r="CD73" s="13"/>
      <c r="CE73" s="8"/>
      <c r="CF73" s="8"/>
      <c r="CG73" s="10"/>
      <c r="CH73" s="74"/>
      <c r="CI73" s="16"/>
      <c r="CJ73" s="89"/>
      <c r="CK73" s="16"/>
      <c r="CL73" s="16"/>
      <c r="CM73" s="16"/>
      <c r="CN73" s="72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7"/>
      <c r="DB73" s="18"/>
      <c r="DC73" s="16"/>
      <c r="DD73" s="19"/>
      <c r="DE73" s="18"/>
      <c r="DF73" s="20"/>
      <c r="DG73" s="21"/>
      <c r="DH73" s="22"/>
      <c r="DI73" s="16">
        <f t="shared" si="40"/>
        <v>0</v>
      </c>
      <c r="DJ73" s="16">
        <f t="shared" si="41"/>
        <v>0</v>
      </c>
      <c r="DK73" s="16">
        <f t="shared" si="42"/>
        <v>0</v>
      </c>
      <c r="DL73" s="16">
        <f t="shared" si="43"/>
        <v>0</v>
      </c>
      <c r="DM73" s="16"/>
      <c r="DN73" s="16"/>
      <c r="DO73" s="16"/>
      <c r="DP73" s="16"/>
      <c r="DR73" s="16">
        <f t="shared" si="29"/>
        <v>0</v>
      </c>
    </row>
    <row r="74" spans="1:122" x14ac:dyDescent="0.2">
      <c r="A74" s="3"/>
      <c r="B74" s="65" t="s">
        <v>176</v>
      </c>
      <c r="C74" s="75"/>
      <c r="D74" s="63"/>
      <c r="E74" s="4">
        <v>1655</v>
      </c>
      <c r="F74" s="4">
        <v>2000</v>
      </c>
      <c r="G74" s="4">
        <v>233</v>
      </c>
      <c r="H74" s="4">
        <v>124</v>
      </c>
      <c r="I74" s="4">
        <v>11</v>
      </c>
      <c r="J74" s="4">
        <v>11</v>
      </c>
      <c r="K74" s="3">
        <v>5</v>
      </c>
      <c r="L74" s="5">
        <v>3</v>
      </c>
      <c r="M74" s="4">
        <v>58</v>
      </c>
      <c r="N74" s="6">
        <v>8</v>
      </c>
      <c r="O74" s="4">
        <v>0</v>
      </c>
      <c r="P74" s="4">
        <v>0</v>
      </c>
      <c r="Q74" s="4">
        <v>3</v>
      </c>
      <c r="R74" s="4">
        <v>6</v>
      </c>
      <c r="S74" s="4" t="s">
        <v>116</v>
      </c>
      <c r="T74" s="4">
        <v>58.25</v>
      </c>
      <c r="U74" s="7">
        <v>5117</v>
      </c>
      <c r="V74" s="73">
        <v>3697</v>
      </c>
      <c r="W74" s="63">
        <v>1420</v>
      </c>
      <c r="X74" s="63">
        <v>34570</v>
      </c>
      <c r="Y74" s="63">
        <v>22232</v>
      </c>
      <c r="Z74" s="63">
        <v>12338</v>
      </c>
      <c r="AA74" s="63">
        <v>26025</v>
      </c>
      <c r="AB74" s="63">
        <v>16111</v>
      </c>
      <c r="AC74" s="63">
        <v>9914</v>
      </c>
      <c r="AD74" s="63">
        <v>8545</v>
      </c>
      <c r="AE74" s="63">
        <v>6121</v>
      </c>
      <c r="AF74" s="63">
        <v>2424</v>
      </c>
      <c r="AG74" s="7">
        <v>13813</v>
      </c>
      <c r="AH74" s="7">
        <v>11430</v>
      </c>
      <c r="AI74" s="7">
        <v>2383</v>
      </c>
      <c r="AJ74" s="7">
        <v>22986</v>
      </c>
      <c r="AK74" s="7">
        <v>17752</v>
      </c>
      <c r="AL74" s="7">
        <v>5234</v>
      </c>
      <c r="AM74" s="63">
        <v>9957</v>
      </c>
      <c r="AN74" s="63">
        <v>9182</v>
      </c>
      <c r="AO74" s="63">
        <v>775</v>
      </c>
      <c r="AP74" s="9">
        <v>32943</v>
      </c>
      <c r="AQ74" s="9">
        <v>17368</v>
      </c>
      <c r="AR74" s="9">
        <v>14715</v>
      </c>
      <c r="AS74" s="9">
        <v>2653</v>
      </c>
      <c r="AT74" s="9">
        <v>6374</v>
      </c>
      <c r="AU74" s="9">
        <v>5725</v>
      </c>
      <c r="AV74" s="9">
        <v>649</v>
      </c>
      <c r="AW74" s="9">
        <v>23742</v>
      </c>
      <c r="AX74" s="10">
        <v>105068</v>
      </c>
      <c r="AY74" s="10">
        <v>81326</v>
      </c>
      <c r="AZ74" s="75">
        <v>1235</v>
      </c>
      <c r="BA74" s="75">
        <v>8143</v>
      </c>
      <c r="BB74" s="75">
        <v>438</v>
      </c>
      <c r="BC74" s="11">
        <v>53439</v>
      </c>
      <c r="BD74" s="11">
        <v>18259</v>
      </c>
      <c r="BE74" s="11">
        <v>8162</v>
      </c>
      <c r="BF74" s="11">
        <v>555</v>
      </c>
      <c r="BG74" s="10">
        <v>61601</v>
      </c>
      <c r="BH74" s="12">
        <v>1924</v>
      </c>
      <c r="BI74" s="8">
        <v>1680</v>
      </c>
      <c r="BJ74" s="8">
        <v>244</v>
      </c>
      <c r="BK74" s="11">
        <v>1493</v>
      </c>
      <c r="BL74" s="11">
        <v>870</v>
      </c>
      <c r="BM74" s="11">
        <v>522</v>
      </c>
      <c r="BN74" s="11">
        <v>348</v>
      </c>
      <c r="BO74" s="11">
        <v>623</v>
      </c>
      <c r="BP74" s="11">
        <v>489</v>
      </c>
      <c r="BQ74" s="11">
        <v>134</v>
      </c>
      <c r="BR74" s="11"/>
      <c r="BS74" s="11">
        <v>644</v>
      </c>
      <c r="BT74" s="10">
        <v>33</v>
      </c>
      <c r="BU74" s="10">
        <v>10</v>
      </c>
      <c r="BV74" s="11"/>
      <c r="BW74" s="1">
        <v>405</v>
      </c>
      <c r="BX74" s="1">
        <v>351</v>
      </c>
      <c r="BY74" s="1">
        <v>54</v>
      </c>
      <c r="BZ74" s="10">
        <v>209</v>
      </c>
      <c r="CA74" s="10">
        <v>11</v>
      </c>
      <c r="CB74" s="63">
        <v>44217.333333333336</v>
      </c>
      <c r="CC74" s="63">
        <v>21675.085370370372</v>
      </c>
      <c r="CD74" s="13">
        <v>1045</v>
      </c>
      <c r="CE74" s="8">
        <v>996</v>
      </c>
      <c r="CF74" s="8">
        <v>49</v>
      </c>
      <c r="CG74" s="10"/>
      <c r="CH74" s="74">
        <v>225619.55</v>
      </c>
      <c r="CI74" s="16"/>
      <c r="CJ74" s="89"/>
      <c r="CK74" s="16">
        <v>7562.05</v>
      </c>
      <c r="CL74" s="16"/>
      <c r="CM74" s="16"/>
      <c r="CN74" s="72"/>
      <c r="CO74" s="16"/>
      <c r="CP74" s="16"/>
      <c r="CQ74" s="16"/>
      <c r="CR74" s="16">
        <v>233181.59999999998</v>
      </c>
      <c r="CS74" s="16"/>
      <c r="CT74" s="16"/>
      <c r="CU74" s="16"/>
      <c r="CV74" s="16"/>
      <c r="CW74" s="16"/>
      <c r="CX74" s="16"/>
      <c r="CY74" s="16"/>
      <c r="CZ74" s="16">
        <v>0</v>
      </c>
      <c r="DA74" s="17"/>
      <c r="DB74" s="18"/>
      <c r="DC74" s="16"/>
      <c r="DD74" s="19"/>
      <c r="DE74" s="18"/>
      <c r="DF74" s="20"/>
      <c r="DG74" s="21"/>
      <c r="DH74" s="22"/>
      <c r="DI74" s="16">
        <f t="shared" si="40"/>
        <v>69140</v>
      </c>
      <c r="DJ74" s="16">
        <f t="shared" si="41"/>
        <v>34736</v>
      </c>
      <c r="DK74" s="16">
        <f t="shared" si="42"/>
        <v>13813</v>
      </c>
      <c r="DL74" s="16">
        <f t="shared" si="43"/>
        <v>6374</v>
      </c>
      <c r="DM74" s="16">
        <f t="shared" ref="DM74:DM81" si="59">CC74</f>
        <v>21675.085370370372</v>
      </c>
      <c r="DN74" s="16">
        <f t="shared" ref="DN74:DN81" si="60">BU74*1.5*2*200</f>
        <v>6000</v>
      </c>
      <c r="DO74" s="16">
        <f t="shared" ref="DO74:DO81" si="61">BT74*3*200</f>
        <v>19800</v>
      </c>
      <c r="DP74" s="16">
        <f t="shared" ref="DP74:DP79" si="62">9*BB74</f>
        <v>3942</v>
      </c>
      <c r="DQ74" s="16">
        <f t="shared" ref="DQ74:DQ81" si="63">DI74+DJ74+DK74+DL74+DM74+DN74+DO74+DP74</f>
        <v>175480.08537037036</v>
      </c>
      <c r="DR74" s="16">
        <f t="shared" ref="DR74:DR81" si="64">DL74+DJ74+DM74+DP74</f>
        <v>66727.085370370376</v>
      </c>
    </row>
    <row r="75" spans="1:122" x14ac:dyDescent="0.2">
      <c r="A75" s="3"/>
      <c r="B75" s="65" t="s">
        <v>177</v>
      </c>
      <c r="C75" s="75"/>
      <c r="D75" s="63"/>
      <c r="E75" s="4">
        <v>240</v>
      </c>
      <c r="F75" s="4">
        <v>260</v>
      </c>
      <c r="G75" s="4">
        <v>50</v>
      </c>
      <c r="H75" s="4">
        <v>47</v>
      </c>
      <c r="I75" s="4">
        <v>2</v>
      </c>
      <c r="J75" s="4">
        <v>3</v>
      </c>
      <c r="K75" s="3">
        <v>1</v>
      </c>
      <c r="L75" s="5">
        <v>1</v>
      </c>
      <c r="M75" s="4">
        <v>12</v>
      </c>
      <c r="N75" s="6">
        <v>2</v>
      </c>
      <c r="O75" s="4"/>
      <c r="P75" s="4"/>
      <c r="Q75" s="4"/>
      <c r="R75" s="4">
        <v>0</v>
      </c>
      <c r="S75" s="4"/>
      <c r="T75" s="4">
        <v>26</v>
      </c>
      <c r="U75" s="7">
        <v>959</v>
      </c>
      <c r="V75" s="73">
        <v>628</v>
      </c>
      <c r="W75" s="63">
        <v>331</v>
      </c>
      <c r="X75" s="63">
        <v>8589</v>
      </c>
      <c r="Y75" s="63">
        <v>6073</v>
      </c>
      <c r="Z75" s="63">
        <v>2516</v>
      </c>
      <c r="AA75" s="63">
        <v>6996</v>
      </c>
      <c r="AB75" s="63">
        <v>5003</v>
      </c>
      <c r="AC75" s="63">
        <v>1993</v>
      </c>
      <c r="AD75" s="63">
        <v>1593</v>
      </c>
      <c r="AE75" s="63">
        <v>1070</v>
      </c>
      <c r="AF75" s="63">
        <v>523</v>
      </c>
      <c r="AG75" s="7">
        <v>1525</v>
      </c>
      <c r="AH75" s="7">
        <v>1034</v>
      </c>
      <c r="AI75" s="7">
        <v>491</v>
      </c>
      <c r="AJ75" s="7">
        <v>6028</v>
      </c>
      <c r="AK75" s="7">
        <v>4379</v>
      </c>
      <c r="AL75" s="7">
        <v>1649</v>
      </c>
      <c r="AM75" s="63">
        <v>2794</v>
      </c>
      <c r="AN75" s="63">
        <v>2424</v>
      </c>
      <c r="AO75" s="63">
        <v>370</v>
      </c>
      <c r="AP75" s="9">
        <v>8822</v>
      </c>
      <c r="AQ75" s="9">
        <v>3326</v>
      </c>
      <c r="AR75" s="9">
        <v>2830</v>
      </c>
      <c r="AS75" s="9">
        <v>496</v>
      </c>
      <c r="AT75" s="9">
        <v>999</v>
      </c>
      <c r="AU75" s="9">
        <v>858</v>
      </c>
      <c r="AV75" s="9">
        <v>141</v>
      </c>
      <c r="AW75" s="9">
        <v>4325</v>
      </c>
      <c r="AX75" s="10">
        <v>23261</v>
      </c>
      <c r="AY75" s="10">
        <v>18936</v>
      </c>
      <c r="AZ75" s="75">
        <v>157</v>
      </c>
      <c r="BA75" s="75">
        <v>869</v>
      </c>
      <c r="BB75" s="75">
        <v>57</v>
      </c>
      <c r="BC75" s="11">
        <v>21701</v>
      </c>
      <c r="BD75" s="11">
        <v>8327</v>
      </c>
      <c r="BE75" s="11">
        <v>2094</v>
      </c>
      <c r="BF75" s="11">
        <v>298</v>
      </c>
      <c r="BG75" s="10">
        <v>23795</v>
      </c>
      <c r="BH75" s="12">
        <v>967</v>
      </c>
      <c r="BI75" s="8">
        <v>819</v>
      </c>
      <c r="BJ75" s="8">
        <v>148</v>
      </c>
      <c r="BK75" s="11">
        <v>308</v>
      </c>
      <c r="BL75" s="11">
        <v>207</v>
      </c>
      <c r="BM75" s="11">
        <v>181</v>
      </c>
      <c r="BN75" s="11">
        <v>26</v>
      </c>
      <c r="BO75" s="11">
        <v>101</v>
      </c>
      <c r="BP75" s="11">
        <v>77</v>
      </c>
      <c r="BQ75" s="11">
        <v>24</v>
      </c>
      <c r="BR75" s="11"/>
      <c r="BS75" s="11">
        <v>413</v>
      </c>
      <c r="BT75" s="10">
        <v>14</v>
      </c>
      <c r="BU75" s="10">
        <v>5</v>
      </c>
      <c r="BV75" s="11"/>
      <c r="BW75" s="1">
        <v>113</v>
      </c>
      <c r="BX75" s="1">
        <v>90</v>
      </c>
      <c r="BY75" s="1">
        <v>23</v>
      </c>
      <c r="BZ75" s="10">
        <v>38</v>
      </c>
      <c r="CA75" s="10">
        <v>0</v>
      </c>
      <c r="CB75" s="63">
        <v>931.66666666666674</v>
      </c>
      <c r="CC75" s="63">
        <v>369.81268518518516</v>
      </c>
      <c r="CD75" s="13">
        <v>51</v>
      </c>
      <c r="CE75" s="8">
        <v>48</v>
      </c>
      <c r="CF75" s="8">
        <v>3</v>
      </c>
      <c r="CG75" s="10"/>
      <c r="CH75" s="74">
        <v>40848.97</v>
      </c>
      <c r="CI75" s="16"/>
      <c r="CJ75" s="89"/>
      <c r="CK75" s="16">
        <v>2901.1</v>
      </c>
      <c r="CL75" s="16"/>
      <c r="CM75" s="16"/>
      <c r="CN75" s="72"/>
      <c r="CO75" s="16">
        <v>1252.5</v>
      </c>
      <c r="CP75" s="16">
        <v>16136.52</v>
      </c>
      <c r="CQ75" s="16"/>
      <c r="CR75" s="16">
        <v>61139.09</v>
      </c>
      <c r="CS75" s="16"/>
      <c r="CT75" s="16"/>
      <c r="CU75" s="16"/>
      <c r="CV75" s="16"/>
      <c r="CW75" s="16"/>
      <c r="CX75" s="16"/>
      <c r="CY75" s="16"/>
      <c r="CZ75" s="16">
        <v>0</v>
      </c>
      <c r="DA75" s="17"/>
      <c r="DB75" s="18"/>
      <c r="DC75" s="16"/>
      <c r="DD75" s="19"/>
      <c r="DE75" s="18"/>
      <c r="DF75" s="20"/>
      <c r="DG75" s="21"/>
      <c r="DH75" s="22"/>
      <c r="DI75" s="16">
        <f t="shared" si="40"/>
        <v>17178</v>
      </c>
      <c r="DJ75" s="16">
        <f t="shared" si="41"/>
        <v>6652</v>
      </c>
      <c r="DK75" s="16">
        <f t="shared" si="42"/>
        <v>1525</v>
      </c>
      <c r="DL75" s="16">
        <f t="shared" si="43"/>
        <v>999</v>
      </c>
      <c r="DM75" s="16">
        <f t="shared" si="59"/>
        <v>369.81268518518516</v>
      </c>
      <c r="DN75" s="16">
        <f t="shared" si="60"/>
        <v>3000</v>
      </c>
      <c r="DO75" s="16">
        <f t="shared" si="61"/>
        <v>8400</v>
      </c>
      <c r="DP75" s="16">
        <f t="shared" si="62"/>
        <v>513</v>
      </c>
      <c r="DQ75" s="16">
        <f t="shared" si="63"/>
        <v>38636.812685185185</v>
      </c>
      <c r="DR75" s="16">
        <f t="shared" si="64"/>
        <v>8533.8126851851848</v>
      </c>
    </row>
    <row r="76" spans="1:122" x14ac:dyDescent="0.2">
      <c r="A76" s="3"/>
      <c r="B76" s="65" t="s">
        <v>178</v>
      </c>
      <c r="C76" s="75"/>
      <c r="D76" s="63"/>
      <c r="E76" s="4"/>
      <c r="F76" s="4"/>
      <c r="G76" s="4"/>
      <c r="H76" s="4"/>
      <c r="I76" s="4"/>
      <c r="J76" s="4"/>
      <c r="K76" s="3"/>
      <c r="L76" s="5"/>
      <c r="M76" s="4"/>
      <c r="N76" s="6"/>
      <c r="O76" s="4"/>
      <c r="P76" s="4"/>
      <c r="Q76" s="4"/>
      <c r="R76" s="4"/>
      <c r="S76" s="4"/>
      <c r="T76" s="4"/>
      <c r="U76" s="7">
        <v>38</v>
      </c>
      <c r="V76" s="73">
        <v>15</v>
      </c>
      <c r="W76" s="63">
        <v>23</v>
      </c>
      <c r="X76" s="63">
        <v>283</v>
      </c>
      <c r="Y76" s="63">
        <v>6</v>
      </c>
      <c r="Z76" s="63">
        <v>277</v>
      </c>
      <c r="AA76" s="63">
        <v>263</v>
      </c>
      <c r="AB76" s="63">
        <v>4</v>
      </c>
      <c r="AC76" s="63">
        <v>259</v>
      </c>
      <c r="AD76" s="63">
        <v>20</v>
      </c>
      <c r="AE76" s="63">
        <v>2</v>
      </c>
      <c r="AF76" s="63">
        <v>18</v>
      </c>
      <c r="AG76" s="7"/>
      <c r="AH76" s="7"/>
      <c r="AI76" s="7"/>
      <c r="AJ76" s="7"/>
      <c r="AK76" s="7"/>
      <c r="AL76" s="7"/>
      <c r="AM76" s="63"/>
      <c r="AN76" s="63"/>
      <c r="AO76" s="63"/>
      <c r="AP76" s="9">
        <v>0</v>
      </c>
      <c r="AQ76" s="9"/>
      <c r="AR76" s="9"/>
      <c r="AS76" s="9"/>
      <c r="AT76" s="9"/>
      <c r="AU76" s="9"/>
      <c r="AV76" s="9"/>
      <c r="AW76" s="9"/>
      <c r="AX76" s="10">
        <v>283</v>
      </c>
      <c r="AY76" s="10">
        <v>283</v>
      </c>
      <c r="AZ76" s="27"/>
      <c r="BA76" s="69"/>
      <c r="BB76" s="70"/>
      <c r="BC76" s="11">
        <v>6903</v>
      </c>
      <c r="BD76" s="11">
        <v>5846</v>
      </c>
      <c r="BE76" s="11"/>
      <c r="BF76" s="11"/>
      <c r="BG76" s="10">
        <v>6903</v>
      </c>
      <c r="BH76" s="12">
        <v>0</v>
      </c>
      <c r="BI76" s="8"/>
      <c r="BJ76" s="8"/>
      <c r="BK76" s="11"/>
      <c r="BL76" s="11"/>
      <c r="BM76" s="11"/>
      <c r="BN76" s="11"/>
      <c r="BO76" s="11"/>
      <c r="BP76" s="11">
        <v>8</v>
      </c>
      <c r="BQ76" s="11">
        <v>2</v>
      </c>
      <c r="BR76" s="11"/>
      <c r="BS76" s="11"/>
      <c r="BT76" s="10"/>
      <c r="BU76" s="10"/>
      <c r="BV76" s="11"/>
      <c r="BW76" s="1"/>
      <c r="BX76" s="1"/>
      <c r="BY76" s="1"/>
      <c r="BZ76" s="10"/>
      <c r="CA76" s="10"/>
      <c r="CB76" s="63"/>
      <c r="CC76" s="63"/>
      <c r="CD76" s="13"/>
      <c r="CE76" s="8"/>
      <c r="CF76" s="8"/>
      <c r="CG76" s="10"/>
      <c r="CH76" s="74"/>
      <c r="CI76" s="16"/>
      <c r="CJ76" s="89"/>
      <c r="CK76" s="16"/>
      <c r="CL76" s="16"/>
      <c r="CM76" s="16"/>
      <c r="CN76" s="72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7"/>
      <c r="DB76" s="18"/>
      <c r="DC76" s="16"/>
      <c r="DD76" s="19"/>
      <c r="DE76" s="18"/>
      <c r="DF76" s="20"/>
      <c r="DG76" s="21"/>
      <c r="DH76" s="22"/>
      <c r="DI76" s="16">
        <f t="shared" si="40"/>
        <v>566</v>
      </c>
      <c r="DJ76" s="16">
        <f t="shared" si="41"/>
        <v>0</v>
      </c>
      <c r="DK76" s="16">
        <f t="shared" si="42"/>
        <v>0</v>
      </c>
      <c r="DL76" s="16">
        <f t="shared" si="43"/>
        <v>0</v>
      </c>
      <c r="DM76" s="16">
        <f t="shared" si="59"/>
        <v>0</v>
      </c>
      <c r="DN76" s="16">
        <f t="shared" si="60"/>
        <v>0</v>
      </c>
      <c r="DO76" s="16">
        <f t="shared" si="61"/>
        <v>0</v>
      </c>
      <c r="DP76" s="16">
        <f t="shared" si="62"/>
        <v>0</v>
      </c>
      <c r="DQ76" s="16">
        <f t="shared" si="63"/>
        <v>566</v>
      </c>
      <c r="DR76" s="16">
        <f t="shared" si="64"/>
        <v>0</v>
      </c>
    </row>
    <row r="77" spans="1:122" x14ac:dyDescent="0.2">
      <c r="A77" s="3"/>
      <c r="B77" s="65" t="s">
        <v>179</v>
      </c>
      <c r="C77" s="75"/>
      <c r="D77" s="63"/>
      <c r="E77" s="4"/>
      <c r="F77" s="4"/>
      <c r="G77" s="4"/>
      <c r="H77" s="4"/>
      <c r="I77" s="4"/>
      <c r="J77" s="4"/>
      <c r="K77" s="3"/>
      <c r="L77" s="5"/>
      <c r="M77" s="4"/>
      <c r="N77" s="6"/>
      <c r="O77" s="4"/>
      <c r="P77" s="4"/>
      <c r="Q77" s="4"/>
      <c r="R77" s="4"/>
      <c r="S77" s="4"/>
      <c r="T77" s="4"/>
      <c r="U77" s="7">
        <v>2</v>
      </c>
      <c r="V77" s="73">
        <v>2</v>
      </c>
      <c r="W77" s="63"/>
      <c r="X77" s="63">
        <v>582</v>
      </c>
      <c r="Y77" s="63">
        <v>1</v>
      </c>
      <c r="Z77" s="63">
        <v>581</v>
      </c>
      <c r="AA77" s="63">
        <v>513</v>
      </c>
      <c r="AB77" s="63">
        <v>0</v>
      </c>
      <c r="AC77" s="63">
        <v>513</v>
      </c>
      <c r="AD77" s="63">
        <v>69</v>
      </c>
      <c r="AE77" s="63">
        <v>1</v>
      </c>
      <c r="AF77" s="63">
        <v>68</v>
      </c>
      <c r="AG77" s="7"/>
      <c r="AH77" s="7"/>
      <c r="AI77" s="7"/>
      <c r="AJ77" s="7"/>
      <c r="AK77" s="7"/>
      <c r="AL77" s="7"/>
      <c r="AM77" s="63"/>
      <c r="AN77" s="63"/>
      <c r="AO77" s="63"/>
      <c r="AP77" s="9">
        <v>0</v>
      </c>
      <c r="AQ77" s="9"/>
      <c r="AR77" s="9"/>
      <c r="AS77" s="9"/>
      <c r="AT77" s="9"/>
      <c r="AU77" s="9"/>
      <c r="AV77" s="9"/>
      <c r="AW77" s="9"/>
      <c r="AX77" s="10">
        <v>582</v>
      </c>
      <c r="AY77" s="10">
        <v>582</v>
      </c>
      <c r="AZ77" s="27"/>
      <c r="BA77" s="69"/>
      <c r="BB77" s="70"/>
      <c r="BC77" s="11">
        <v>4021</v>
      </c>
      <c r="BD77" s="11">
        <v>3955</v>
      </c>
      <c r="BE77" s="11"/>
      <c r="BF77" s="11"/>
      <c r="BG77" s="10">
        <v>4021</v>
      </c>
      <c r="BH77" s="12">
        <v>54</v>
      </c>
      <c r="BI77" s="8">
        <v>54</v>
      </c>
      <c r="BJ77" s="8"/>
      <c r="BK77" s="11"/>
      <c r="BL77" s="11"/>
      <c r="BM77" s="11"/>
      <c r="BN77" s="11"/>
      <c r="BO77" s="11"/>
      <c r="BP77" s="11"/>
      <c r="BQ77" s="11"/>
      <c r="BR77" s="11"/>
      <c r="BS77" s="11">
        <v>18</v>
      </c>
      <c r="BT77" s="10"/>
      <c r="BU77" s="10"/>
      <c r="BV77" s="11"/>
      <c r="BW77" s="1"/>
      <c r="BX77" s="1"/>
      <c r="BY77" s="1"/>
      <c r="BZ77" s="10"/>
      <c r="CA77" s="10"/>
      <c r="CB77" s="63"/>
      <c r="CC77" s="63"/>
      <c r="CD77" s="13"/>
      <c r="CE77" s="8"/>
      <c r="CF77" s="8"/>
      <c r="CG77" s="10"/>
      <c r="CH77" s="74"/>
      <c r="CI77" s="16"/>
      <c r="CJ77" s="89"/>
      <c r="CK77" s="16"/>
      <c r="CL77" s="16"/>
      <c r="CM77" s="16"/>
      <c r="CN77" s="72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7"/>
      <c r="DB77" s="18"/>
      <c r="DC77" s="16"/>
      <c r="DD77" s="19"/>
      <c r="DE77" s="18"/>
      <c r="DF77" s="20"/>
      <c r="DG77" s="21"/>
      <c r="DH77" s="22"/>
      <c r="DI77" s="16">
        <f t="shared" si="40"/>
        <v>1164</v>
      </c>
      <c r="DJ77" s="16">
        <f t="shared" si="41"/>
        <v>0</v>
      </c>
      <c r="DK77" s="16">
        <f t="shared" si="42"/>
        <v>0</v>
      </c>
      <c r="DL77" s="16">
        <f t="shared" si="43"/>
        <v>0</v>
      </c>
      <c r="DM77" s="16">
        <f t="shared" si="59"/>
        <v>0</v>
      </c>
      <c r="DN77" s="16">
        <f t="shared" si="60"/>
        <v>0</v>
      </c>
      <c r="DO77" s="16">
        <f t="shared" si="61"/>
        <v>0</v>
      </c>
      <c r="DP77" s="16">
        <f t="shared" si="62"/>
        <v>0</v>
      </c>
      <c r="DQ77" s="16">
        <f t="shared" si="63"/>
        <v>1164</v>
      </c>
      <c r="DR77" s="16">
        <f t="shared" si="64"/>
        <v>0</v>
      </c>
    </row>
    <row r="78" spans="1:122" x14ac:dyDescent="0.2">
      <c r="A78" s="3"/>
      <c r="B78" s="65" t="s">
        <v>180</v>
      </c>
      <c r="C78" s="75"/>
      <c r="D78" s="63"/>
      <c r="E78" s="4"/>
      <c r="F78" s="4"/>
      <c r="G78" s="4"/>
      <c r="H78" s="4"/>
      <c r="I78" s="4"/>
      <c r="J78" s="4"/>
      <c r="K78" s="3"/>
      <c r="L78" s="5"/>
      <c r="M78" s="4"/>
      <c r="N78" s="6"/>
      <c r="O78" s="4"/>
      <c r="P78" s="4"/>
      <c r="Q78" s="4"/>
      <c r="R78" s="4"/>
      <c r="S78" s="4"/>
      <c r="T78" s="4"/>
      <c r="U78" s="7">
        <v>0</v>
      </c>
      <c r="V78" s="73"/>
      <c r="W78" s="63"/>
      <c r="X78" s="63">
        <v>592</v>
      </c>
      <c r="Y78" s="63">
        <v>35</v>
      </c>
      <c r="Z78" s="63">
        <v>557</v>
      </c>
      <c r="AA78" s="63">
        <v>500</v>
      </c>
      <c r="AB78" s="63">
        <v>2</v>
      </c>
      <c r="AC78" s="63">
        <v>498</v>
      </c>
      <c r="AD78" s="63">
        <v>92</v>
      </c>
      <c r="AE78" s="63">
        <v>33</v>
      </c>
      <c r="AF78" s="63">
        <v>59</v>
      </c>
      <c r="AG78" s="7"/>
      <c r="AH78" s="7"/>
      <c r="AI78" s="7"/>
      <c r="AJ78" s="7"/>
      <c r="AK78" s="7"/>
      <c r="AL78" s="7"/>
      <c r="AM78" s="63"/>
      <c r="AN78" s="63"/>
      <c r="AO78" s="63"/>
      <c r="AP78" s="9">
        <v>0</v>
      </c>
      <c r="AQ78" s="9"/>
      <c r="AR78" s="9"/>
      <c r="AS78" s="9"/>
      <c r="AT78" s="9"/>
      <c r="AU78" s="9"/>
      <c r="AV78" s="9"/>
      <c r="AW78" s="9"/>
      <c r="AX78" s="10">
        <v>592</v>
      </c>
      <c r="AY78" s="10">
        <v>592</v>
      </c>
      <c r="AZ78" s="27"/>
      <c r="BA78" s="69"/>
      <c r="BB78" s="70"/>
      <c r="BC78" s="11">
        <v>4247</v>
      </c>
      <c r="BD78" s="11">
        <v>3691</v>
      </c>
      <c r="BE78" s="11"/>
      <c r="BF78" s="11"/>
      <c r="BG78" s="10">
        <v>4247</v>
      </c>
      <c r="BH78" s="12">
        <v>0</v>
      </c>
      <c r="BI78" s="8"/>
      <c r="BJ78" s="8"/>
      <c r="BK78" s="11"/>
      <c r="BL78" s="11"/>
      <c r="BM78" s="11"/>
      <c r="BN78" s="11"/>
      <c r="BO78" s="11"/>
      <c r="BP78" s="11">
        <v>85</v>
      </c>
      <c r="BQ78" s="11">
        <v>31</v>
      </c>
      <c r="BR78" s="11"/>
      <c r="BS78" s="11"/>
      <c r="BT78" s="10"/>
      <c r="BU78" s="10"/>
      <c r="BV78" s="11"/>
      <c r="BW78" s="1"/>
      <c r="BX78" s="1"/>
      <c r="BY78" s="1"/>
      <c r="BZ78" s="10"/>
      <c r="CA78" s="10"/>
      <c r="CB78" s="63"/>
      <c r="CC78" s="63"/>
      <c r="CD78" s="13"/>
      <c r="CE78" s="8"/>
      <c r="CF78" s="8"/>
      <c r="CG78" s="10"/>
      <c r="CH78" s="74"/>
      <c r="CI78" s="16"/>
      <c r="CJ78" s="89"/>
      <c r="CK78" s="16"/>
      <c r="CL78" s="16"/>
      <c r="CM78" s="16"/>
      <c r="CN78" s="72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7"/>
      <c r="DB78" s="18"/>
      <c r="DC78" s="16"/>
      <c r="DD78" s="19"/>
      <c r="DE78" s="18"/>
      <c r="DF78" s="20"/>
      <c r="DG78" s="21"/>
      <c r="DH78" s="22"/>
      <c r="DI78" s="16">
        <f t="shared" si="40"/>
        <v>1184</v>
      </c>
      <c r="DJ78" s="16">
        <f t="shared" si="41"/>
        <v>0</v>
      </c>
      <c r="DK78" s="16">
        <f t="shared" si="42"/>
        <v>0</v>
      </c>
      <c r="DL78" s="16">
        <f t="shared" si="43"/>
        <v>0</v>
      </c>
      <c r="DM78" s="16">
        <f t="shared" si="59"/>
        <v>0</v>
      </c>
      <c r="DN78" s="16">
        <f t="shared" si="60"/>
        <v>0</v>
      </c>
      <c r="DO78" s="16">
        <f t="shared" si="61"/>
        <v>0</v>
      </c>
      <c r="DP78" s="16">
        <f t="shared" si="62"/>
        <v>0</v>
      </c>
      <c r="DQ78" s="16">
        <f t="shared" si="63"/>
        <v>1184</v>
      </c>
      <c r="DR78" s="16">
        <f t="shared" si="64"/>
        <v>0</v>
      </c>
    </row>
    <row r="79" spans="1:122" x14ac:dyDescent="0.2">
      <c r="A79" s="3"/>
      <c r="B79" s="65" t="s">
        <v>129</v>
      </c>
      <c r="C79" s="75"/>
      <c r="D79" s="63"/>
      <c r="E79" s="4"/>
      <c r="F79" s="4"/>
      <c r="G79" s="4"/>
      <c r="H79" s="4"/>
      <c r="I79" s="4"/>
      <c r="J79" s="4"/>
      <c r="K79" s="3"/>
      <c r="L79" s="5"/>
      <c r="M79" s="4"/>
      <c r="N79" s="6"/>
      <c r="O79" s="4"/>
      <c r="P79" s="4"/>
      <c r="Q79" s="4"/>
      <c r="R79" s="4"/>
      <c r="S79" s="4"/>
      <c r="T79" s="4"/>
      <c r="U79" s="7">
        <v>0</v>
      </c>
      <c r="V79" s="7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7"/>
      <c r="AH79" s="7"/>
      <c r="AI79" s="7"/>
      <c r="AJ79" s="7"/>
      <c r="AK79" s="7"/>
      <c r="AL79" s="7"/>
      <c r="AM79" s="63"/>
      <c r="AN79" s="63"/>
      <c r="AO79" s="63"/>
      <c r="AP79" s="9">
        <v>0</v>
      </c>
      <c r="AQ79" s="9"/>
      <c r="AR79" s="9"/>
      <c r="AS79" s="9"/>
      <c r="AT79" s="9"/>
      <c r="AU79" s="9"/>
      <c r="AV79" s="9"/>
      <c r="AW79" s="9"/>
      <c r="AX79" s="10"/>
      <c r="AY79" s="10"/>
      <c r="AZ79" s="27"/>
      <c r="BA79" s="69"/>
      <c r="BB79" s="70"/>
      <c r="BC79" s="11"/>
      <c r="BD79" s="11"/>
      <c r="BE79" s="11"/>
      <c r="BF79" s="11"/>
      <c r="BG79" s="10">
        <v>0</v>
      </c>
      <c r="BH79" s="12">
        <v>0</v>
      </c>
      <c r="BI79" s="8"/>
      <c r="BJ79" s="8"/>
      <c r="BK79" s="11"/>
      <c r="BL79" s="11"/>
      <c r="BM79" s="11"/>
      <c r="BN79" s="11"/>
      <c r="BO79" s="11"/>
      <c r="BP79" s="11"/>
      <c r="BQ79" s="11"/>
      <c r="BR79" s="11"/>
      <c r="BS79" s="11"/>
      <c r="BT79" s="10"/>
      <c r="BU79" s="10"/>
      <c r="BV79" s="11"/>
      <c r="BW79" s="1"/>
      <c r="BX79" s="1"/>
      <c r="BY79" s="1"/>
      <c r="BZ79" s="10"/>
      <c r="CA79" s="10"/>
      <c r="CB79" s="63"/>
      <c r="CC79" s="63"/>
      <c r="CD79" s="13"/>
      <c r="CE79" s="8"/>
      <c r="CF79" s="8"/>
      <c r="CG79" s="10"/>
      <c r="CH79" s="74"/>
      <c r="CI79" s="16"/>
      <c r="CJ79" s="89"/>
      <c r="CK79" s="16"/>
      <c r="CL79" s="16"/>
      <c r="CM79" s="16"/>
      <c r="CN79" s="72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7"/>
      <c r="DB79" s="18"/>
      <c r="DC79" s="16"/>
      <c r="DD79" s="19"/>
      <c r="DE79" s="18"/>
      <c r="DF79" s="20"/>
      <c r="DG79" s="21"/>
      <c r="DH79" s="22"/>
      <c r="DI79" s="16">
        <f t="shared" si="40"/>
        <v>0</v>
      </c>
      <c r="DJ79" s="16">
        <f t="shared" si="41"/>
        <v>0</v>
      </c>
      <c r="DK79" s="16">
        <f t="shared" si="42"/>
        <v>0</v>
      </c>
      <c r="DL79" s="16">
        <f t="shared" si="43"/>
        <v>0</v>
      </c>
      <c r="DM79" s="16">
        <f t="shared" si="59"/>
        <v>0</v>
      </c>
      <c r="DN79" s="16">
        <f t="shared" si="60"/>
        <v>0</v>
      </c>
      <c r="DO79" s="16">
        <f t="shared" si="61"/>
        <v>0</v>
      </c>
      <c r="DP79" s="16">
        <f t="shared" si="62"/>
        <v>0</v>
      </c>
      <c r="DQ79" s="16">
        <f t="shared" si="63"/>
        <v>0</v>
      </c>
      <c r="DR79" s="16">
        <f t="shared" si="64"/>
        <v>0</v>
      </c>
    </row>
    <row r="80" spans="1:122" x14ac:dyDescent="0.2">
      <c r="A80" s="3"/>
      <c r="B80" s="65" t="s">
        <v>181</v>
      </c>
      <c r="C80" s="75"/>
      <c r="D80" s="63"/>
      <c r="E80" s="4">
        <v>668</v>
      </c>
      <c r="F80" s="4">
        <v>762</v>
      </c>
      <c r="G80" s="4">
        <v>40</v>
      </c>
      <c r="H80" s="4">
        <v>83</v>
      </c>
      <c r="I80" s="4">
        <v>8</v>
      </c>
      <c r="J80" s="4">
        <v>8</v>
      </c>
      <c r="K80" s="3">
        <v>3</v>
      </c>
      <c r="L80" s="5">
        <v>3</v>
      </c>
      <c r="M80" s="4">
        <v>60</v>
      </c>
      <c r="N80" s="6">
        <v>6</v>
      </c>
      <c r="O80" s="4">
        <v>0</v>
      </c>
      <c r="P80" s="4">
        <v>0</v>
      </c>
      <c r="Q80" s="4">
        <v>0</v>
      </c>
      <c r="R80" s="4">
        <v>0</v>
      </c>
      <c r="S80" s="4">
        <v>12</v>
      </c>
      <c r="T80" s="4">
        <v>31</v>
      </c>
      <c r="U80" s="7">
        <v>1647</v>
      </c>
      <c r="V80" s="73">
        <v>1359</v>
      </c>
      <c r="W80" s="63">
        <v>288</v>
      </c>
      <c r="X80" s="63">
        <v>12644</v>
      </c>
      <c r="Y80" s="63">
        <v>12210</v>
      </c>
      <c r="Z80" s="63">
        <v>434</v>
      </c>
      <c r="AA80" s="63">
        <v>8988</v>
      </c>
      <c r="AB80" s="63">
        <v>8665</v>
      </c>
      <c r="AC80" s="63">
        <v>323</v>
      </c>
      <c r="AD80" s="63">
        <v>3656</v>
      </c>
      <c r="AE80" s="63">
        <v>3545</v>
      </c>
      <c r="AF80" s="63">
        <v>111</v>
      </c>
      <c r="AG80" s="7">
        <v>3273</v>
      </c>
      <c r="AH80" s="7">
        <v>3076</v>
      </c>
      <c r="AI80" s="7">
        <v>197</v>
      </c>
      <c r="AJ80" s="7">
        <v>14529</v>
      </c>
      <c r="AK80" s="7">
        <v>13530</v>
      </c>
      <c r="AL80" s="7">
        <v>999</v>
      </c>
      <c r="AM80" s="63">
        <v>816</v>
      </c>
      <c r="AN80" s="63">
        <v>316</v>
      </c>
      <c r="AO80" s="63">
        <v>500</v>
      </c>
      <c r="AP80" s="9">
        <v>15345</v>
      </c>
      <c r="AQ80" s="9">
        <v>11582</v>
      </c>
      <c r="AR80" s="9">
        <v>9906</v>
      </c>
      <c r="AS80" s="9">
        <v>1676</v>
      </c>
      <c r="AT80" s="9">
        <v>404</v>
      </c>
      <c r="AU80" s="9">
        <v>140</v>
      </c>
      <c r="AV80" s="9">
        <v>264</v>
      </c>
      <c r="AW80" s="9">
        <v>11986</v>
      </c>
      <c r="AX80" s="10">
        <v>43248</v>
      </c>
      <c r="AY80" s="10">
        <v>31262</v>
      </c>
      <c r="AZ80" s="75">
        <v>408</v>
      </c>
      <c r="BA80" s="75">
        <v>5321</v>
      </c>
      <c r="BB80" s="75">
        <v>180</v>
      </c>
      <c r="BC80" s="11">
        <v>25589</v>
      </c>
      <c r="BD80" s="11">
        <v>782</v>
      </c>
      <c r="BE80" s="11">
        <v>3096</v>
      </c>
      <c r="BF80" s="11">
        <v>68</v>
      </c>
      <c r="BG80" s="10">
        <v>28685</v>
      </c>
      <c r="BH80" s="12">
        <v>135</v>
      </c>
      <c r="BI80" s="8">
        <v>60</v>
      </c>
      <c r="BJ80" s="8">
        <v>75</v>
      </c>
      <c r="BK80" s="11">
        <v>683</v>
      </c>
      <c r="BL80" s="11">
        <v>632</v>
      </c>
      <c r="BM80" s="11">
        <v>324</v>
      </c>
      <c r="BN80" s="11">
        <v>308</v>
      </c>
      <c r="BO80" s="11">
        <v>51</v>
      </c>
      <c r="BP80" s="11">
        <v>42</v>
      </c>
      <c r="BQ80" s="11">
        <v>9</v>
      </c>
      <c r="BR80" s="11"/>
      <c r="BS80" s="11">
        <v>324</v>
      </c>
      <c r="BT80" s="10">
        <v>7</v>
      </c>
      <c r="BU80" s="10">
        <v>3</v>
      </c>
      <c r="BV80" s="11">
        <v>2</v>
      </c>
      <c r="BW80" s="1">
        <v>25</v>
      </c>
      <c r="BX80" s="1">
        <v>21</v>
      </c>
      <c r="BY80" s="1">
        <v>4</v>
      </c>
      <c r="BZ80" s="10">
        <v>46</v>
      </c>
      <c r="CA80" s="10">
        <v>4</v>
      </c>
      <c r="CB80" s="63">
        <v>6309.333333333333</v>
      </c>
      <c r="CC80" s="63">
        <v>2697.9405555555559</v>
      </c>
      <c r="CD80" s="13">
        <v>233</v>
      </c>
      <c r="CE80" s="8">
        <v>223</v>
      </c>
      <c r="CF80" s="8">
        <v>10</v>
      </c>
      <c r="CG80" s="10"/>
      <c r="CH80" s="74">
        <v>129102.24</v>
      </c>
      <c r="CI80" s="16"/>
      <c r="CJ80" s="89"/>
      <c r="CK80" s="16">
        <v>1250</v>
      </c>
      <c r="CL80" s="16"/>
      <c r="CM80" s="16"/>
      <c r="CN80" s="72"/>
      <c r="CO80" s="16"/>
      <c r="CP80" s="16">
        <v>10000</v>
      </c>
      <c r="CQ80" s="16"/>
      <c r="CR80" s="16">
        <v>140352.24</v>
      </c>
      <c r="CS80" s="16"/>
      <c r="CT80" s="16"/>
      <c r="CU80" s="16"/>
      <c r="CV80" s="16"/>
      <c r="CW80" s="16">
        <v>5426.1</v>
      </c>
      <c r="CX80" s="16"/>
      <c r="CY80" s="16"/>
      <c r="CZ80" s="16"/>
      <c r="DA80" s="17"/>
      <c r="DB80" s="18"/>
      <c r="DC80" s="16"/>
      <c r="DD80" s="19"/>
      <c r="DE80" s="18"/>
      <c r="DF80" s="20"/>
      <c r="DG80" s="21"/>
      <c r="DH80" s="22"/>
      <c r="DI80" s="16">
        <f t="shared" si="40"/>
        <v>25288</v>
      </c>
      <c r="DJ80" s="16">
        <f t="shared" si="41"/>
        <v>23164</v>
      </c>
      <c r="DK80" s="16">
        <f t="shared" si="42"/>
        <v>3273</v>
      </c>
      <c r="DL80" s="16">
        <f t="shared" si="43"/>
        <v>404</v>
      </c>
      <c r="DM80" s="16">
        <f t="shared" si="59"/>
        <v>2697.9405555555559</v>
      </c>
      <c r="DN80" s="16">
        <f t="shared" si="60"/>
        <v>1800</v>
      </c>
      <c r="DO80" s="16">
        <f t="shared" si="61"/>
        <v>4200</v>
      </c>
      <c r="DP80" s="16"/>
    </row>
    <row r="81" spans="1:122" x14ac:dyDescent="0.2">
      <c r="A81" s="3"/>
      <c r="B81" s="65" t="s">
        <v>182</v>
      </c>
      <c r="C81" s="75"/>
      <c r="D81" s="63"/>
      <c r="E81" s="4">
        <v>220</v>
      </c>
      <c r="F81" s="4">
        <v>230</v>
      </c>
      <c r="G81" s="4">
        <v>200</v>
      </c>
      <c r="H81" s="4">
        <v>55</v>
      </c>
      <c r="I81" s="4">
        <v>2</v>
      </c>
      <c r="J81" s="4">
        <v>3</v>
      </c>
      <c r="K81" s="3">
        <v>2</v>
      </c>
      <c r="L81" s="5">
        <v>1</v>
      </c>
      <c r="M81" s="4">
        <v>30</v>
      </c>
      <c r="N81" s="6">
        <v>3</v>
      </c>
      <c r="O81" s="4"/>
      <c r="P81" s="4"/>
      <c r="Q81" s="4"/>
      <c r="R81" s="4">
        <v>1</v>
      </c>
      <c r="S81" s="4">
        <v>1</v>
      </c>
      <c r="T81" s="4">
        <v>20</v>
      </c>
      <c r="U81" s="7">
        <v>650</v>
      </c>
      <c r="V81" s="73">
        <v>119</v>
      </c>
      <c r="W81" s="63">
        <v>531</v>
      </c>
      <c r="X81" s="63">
        <v>6953</v>
      </c>
      <c r="Y81" s="63">
        <v>546</v>
      </c>
      <c r="Z81" s="63">
        <v>6407</v>
      </c>
      <c r="AA81" s="63">
        <v>5162</v>
      </c>
      <c r="AB81" s="63">
        <v>136</v>
      </c>
      <c r="AC81" s="63">
        <v>5026</v>
      </c>
      <c r="AD81" s="63">
        <v>1791</v>
      </c>
      <c r="AE81" s="63">
        <v>410</v>
      </c>
      <c r="AF81" s="63">
        <v>1381</v>
      </c>
      <c r="AG81" s="7">
        <v>1290</v>
      </c>
      <c r="AH81" s="7">
        <v>527</v>
      </c>
      <c r="AI81" s="7">
        <v>763</v>
      </c>
      <c r="AJ81" s="7">
        <v>4743</v>
      </c>
      <c r="AK81" s="7">
        <v>1144</v>
      </c>
      <c r="AL81" s="7">
        <v>3599</v>
      </c>
      <c r="AM81" s="63">
        <v>4741</v>
      </c>
      <c r="AN81" s="63">
        <v>4452</v>
      </c>
      <c r="AO81" s="63">
        <v>289</v>
      </c>
      <c r="AP81" s="9">
        <v>9484</v>
      </c>
      <c r="AQ81" s="9">
        <v>2658</v>
      </c>
      <c r="AR81" s="9">
        <v>750</v>
      </c>
      <c r="AS81" s="9">
        <v>1908</v>
      </c>
      <c r="AT81" s="9">
        <v>5321</v>
      </c>
      <c r="AU81" s="9">
        <v>4950</v>
      </c>
      <c r="AV81" s="9">
        <v>371</v>
      </c>
      <c r="AW81" s="9">
        <v>7979</v>
      </c>
      <c r="AX81" s="10">
        <v>25706</v>
      </c>
      <c r="AY81" s="10">
        <v>17727</v>
      </c>
      <c r="AZ81" s="75">
        <v>18</v>
      </c>
      <c r="BA81" s="75">
        <v>115</v>
      </c>
      <c r="BB81" s="75">
        <v>18</v>
      </c>
      <c r="BC81" s="11">
        <v>14967</v>
      </c>
      <c r="BD81" s="11">
        <v>13069</v>
      </c>
      <c r="BE81" s="11">
        <v>1012</v>
      </c>
      <c r="BF81" s="11">
        <v>574</v>
      </c>
      <c r="BG81" s="10">
        <v>15979</v>
      </c>
      <c r="BH81" s="12">
        <v>2396</v>
      </c>
      <c r="BI81" s="8">
        <v>2296</v>
      </c>
      <c r="BJ81" s="8">
        <v>100</v>
      </c>
      <c r="BK81" s="11">
        <v>384</v>
      </c>
      <c r="BL81" s="11">
        <v>71</v>
      </c>
      <c r="BM81" s="11">
        <v>8</v>
      </c>
      <c r="BN81" s="11">
        <v>63</v>
      </c>
      <c r="BO81" s="11">
        <v>313</v>
      </c>
      <c r="BP81" s="11">
        <v>231</v>
      </c>
      <c r="BQ81" s="11">
        <v>82</v>
      </c>
      <c r="BR81" s="11"/>
      <c r="BS81" s="11">
        <v>58</v>
      </c>
      <c r="BT81" s="10">
        <v>4</v>
      </c>
      <c r="BU81" s="10"/>
      <c r="BV81" s="11"/>
      <c r="BW81" s="1">
        <v>48</v>
      </c>
      <c r="BX81" s="1">
        <v>19</v>
      </c>
      <c r="BY81" s="1">
        <v>29</v>
      </c>
      <c r="BZ81" s="10">
        <v>2</v>
      </c>
      <c r="CA81" s="10">
        <v>8</v>
      </c>
      <c r="CB81" s="63">
        <v>1399.6666666666667</v>
      </c>
      <c r="CC81" s="63">
        <v>523.39685185185192</v>
      </c>
      <c r="CD81" s="13">
        <v>32</v>
      </c>
      <c r="CE81" s="8">
        <v>20</v>
      </c>
      <c r="CF81" s="8">
        <v>12</v>
      </c>
      <c r="CG81" s="10"/>
      <c r="CH81" s="74">
        <v>136564.57999999999</v>
      </c>
      <c r="CI81" s="16"/>
      <c r="CJ81" s="89"/>
      <c r="CK81" s="16"/>
      <c r="CL81" s="16"/>
      <c r="CM81" s="16"/>
      <c r="CN81" s="72"/>
      <c r="CO81" s="16"/>
      <c r="CP81" s="16"/>
      <c r="CQ81" s="16"/>
      <c r="CR81" s="16">
        <v>136564.57999999999</v>
      </c>
      <c r="CS81" s="16"/>
      <c r="CT81" s="16"/>
      <c r="CU81" s="16"/>
      <c r="CV81" s="16"/>
      <c r="CW81" s="16"/>
      <c r="CX81" s="16"/>
      <c r="CY81" s="16"/>
      <c r="CZ81" s="16"/>
      <c r="DA81" s="17"/>
      <c r="DB81" s="18"/>
      <c r="DC81" s="16"/>
      <c r="DD81" s="19"/>
      <c r="DE81" s="18"/>
      <c r="DF81" s="20"/>
      <c r="DG81" s="21"/>
      <c r="DH81" s="22"/>
      <c r="DI81" s="16">
        <f t="shared" si="40"/>
        <v>13906</v>
      </c>
      <c r="DJ81" s="16">
        <f t="shared" si="41"/>
        <v>5316</v>
      </c>
      <c r="DK81" s="16">
        <f t="shared" si="42"/>
        <v>1290</v>
      </c>
      <c r="DL81" s="16">
        <f t="shared" si="43"/>
        <v>5321</v>
      </c>
      <c r="DM81" s="16">
        <f t="shared" si="59"/>
        <v>523.39685185185192</v>
      </c>
      <c r="DN81" s="16">
        <f t="shared" si="60"/>
        <v>0</v>
      </c>
      <c r="DO81" s="16">
        <f t="shared" si="61"/>
        <v>2400</v>
      </c>
      <c r="DP81" s="16">
        <f>9*BB81</f>
        <v>162</v>
      </c>
      <c r="DQ81" s="16">
        <f t="shared" si="63"/>
        <v>28918.396851851852</v>
      </c>
      <c r="DR81" s="16">
        <f t="shared" si="64"/>
        <v>11322.396851851852</v>
      </c>
    </row>
    <row r="82" spans="1:122" x14ac:dyDescent="0.2">
      <c r="A82" s="3"/>
      <c r="B82" s="26" t="s">
        <v>194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22"/>
      <c r="S82" s="3"/>
      <c r="T82" s="21"/>
      <c r="U82" s="7">
        <v>35</v>
      </c>
      <c r="V82" s="73">
        <v>9</v>
      </c>
      <c r="W82" s="63">
        <v>26</v>
      </c>
      <c r="X82" s="7">
        <v>172</v>
      </c>
      <c r="Y82" s="7">
        <v>7</v>
      </c>
      <c r="Z82" s="7">
        <v>165</v>
      </c>
      <c r="AA82" s="7">
        <v>157</v>
      </c>
      <c r="AB82" s="7">
        <v>5</v>
      </c>
      <c r="AC82" s="7">
        <v>152</v>
      </c>
      <c r="AD82" s="7">
        <v>15</v>
      </c>
      <c r="AE82" s="7">
        <v>2</v>
      </c>
      <c r="AF82" s="7">
        <v>13</v>
      </c>
      <c r="AG82" s="7"/>
      <c r="AH82" s="7"/>
      <c r="AI82" s="7"/>
      <c r="AJ82" s="7">
        <v>12</v>
      </c>
      <c r="AK82" s="7">
        <v>3</v>
      </c>
      <c r="AL82" s="7">
        <v>9</v>
      </c>
      <c r="AM82" s="7">
        <v>3</v>
      </c>
      <c r="AN82" s="7">
        <v>3</v>
      </c>
      <c r="AO82" s="7">
        <v>0</v>
      </c>
      <c r="AP82" s="9">
        <v>15</v>
      </c>
      <c r="AQ82" s="7">
        <v>91</v>
      </c>
      <c r="AR82" s="7">
        <v>26</v>
      </c>
      <c r="AS82" s="7">
        <v>65</v>
      </c>
      <c r="AT82" s="9">
        <v>11</v>
      </c>
      <c r="AU82" s="9">
        <v>11</v>
      </c>
      <c r="AV82" s="9">
        <v>0</v>
      </c>
      <c r="AW82" s="9">
        <v>102</v>
      </c>
      <c r="AX82" s="10"/>
      <c r="AY82" s="10"/>
      <c r="BC82" s="3"/>
      <c r="BD82" s="3"/>
      <c r="BE82" s="10"/>
      <c r="BF82" s="10"/>
      <c r="BG82" s="10"/>
      <c r="BH82" s="10"/>
      <c r="BI82" s="8"/>
      <c r="BJ82" s="8"/>
      <c r="BK82" s="11"/>
      <c r="BL82" s="11"/>
      <c r="BM82" s="11"/>
      <c r="BN82" s="11"/>
      <c r="BO82" s="11"/>
      <c r="BP82" s="11"/>
      <c r="BQ82" s="11"/>
      <c r="BR82" s="10"/>
      <c r="BS82" s="10"/>
      <c r="BT82" s="10"/>
      <c r="BU82" s="10"/>
      <c r="BV82" s="10"/>
      <c r="BW82" s="52"/>
      <c r="BX82" s="52"/>
      <c r="BY82" s="52"/>
      <c r="BZ82" s="10"/>
      <c r="CA82" s="10"/>
      <c r="CB82" s="63"/>
      <c r="CC82" s="63"/>
      <c r="CD82" s="10"/>
      <c r="CE82" s="10"/>
      <c r="CF82" s="10"/>
      <c r="CG82" s="10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3"/>
      <c r="DB82" s="3"/>
      <c r="DC82" s="3"/>
      <c r="DD82" s="3"/>
      <c r="DE82" s="3"/>
      <c r="DF82" s="3"/>
      <c r="DG82" s="21"/>
      <c r="DH82" s="3"/>
      <c r="DI82" s="16">
        <f t="shared" si="40"/>
        <v>344</v>
      </c>
      <c r="DJ82" s="16">
        <f t="shared" si="41"/>
        <v>182</v>
      </c>
      <c r="DK82" s="16">
        <f t="shared" si="42"/>
        <v>0</v>
      </c>
      <c r="DL82" s="16">
        <f t="shared" si="43"/>
        <v>11</v>
      </c>
      <c r="DM82" s="16"/>
      <c r="DN82" s="16"/>
      <c r="DO82" s="16"/>
      <c r="DP82" s="16"/>
      <c r="DR82" s="16">
        <f t="shared" si="29"/>
        <v>193</v>
      </c>
    </row>
    <row r="83" spans="1:122" x14ac:dyDescent="0.2">
      <c r="A83" s="3"/>
      <c r="B83" s="26" t="s">
        <v>183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22"/>
      <c r="S83" s="3"/>
      <c r="T83" s="21"/>
      <c r="U83" s="20"/>
      <c r="V83" s="20"/>
      <c r="W83" s="2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8"/>
      <c r="BJ83" s="8"/>
      <c r="BK83" s="11"/>
      <c r="BL83" s="11"/>
      <c r="BM83" s="11"/>
      <c r="BN83" s="11"/>
      <c r="BO83" s="11"/>
      <c r="BP83" s="11"/>
      <c r="BQ83" s="11"/>
      <c r="BR83" s="10"/>
      <c r="BS83" s="10"/>
      <c r="BT83" s="10"/>
      <c r="BU83" s="10"/>
      <c r="BV83" s="10"/>
      <c r="BW83" s="52"/>
      <c r="BX83" s="52"/>
      <c r="BY83" s="52"/>
      <c r="BZ83" s="10"/>
      <c r="CA83" s="10"/>
      <c r="CB83" s="63"/>
      <c r="CC83" s="63"/>
      <c r="CD83" s="10"/>
      <c r="CE83" s="10"/>
      <c r="CF83" s="10"/>
      <c r="CG83" s="10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01"/>
      <c r="CZ83" s="101"/>
      <c r="DA83" s="3"/>
      <c r="DB83" s="3"/>
      <c r="DC83" s="3"/>
      <c r="DD83" s="3"/>
      <c r="DE83" s="3"/>
      <c r="DF83" s="3"/>
      <c r="DG83" s="21"/>
      <c r="DH83" s="3"/>
      <c r="DI83" s="16">
        <f t="shared" si="40"/>
        <v>0</v>
      </c>
      <c r="DJ83" s="16">
        <f t="shared" si="41"/>
        <v>0</v>
      </c>
      <c r="DK83" s="16">
        <f t="shared" si="42"/>
        <v>0</v>
      </c>
      <c r="DL83" s="16">
        <f t="shared" si="43"/>
        <v>0</v>
      </c>
      <c r="DM83" s="16"/>
      <c r="DN83" s="16"/>
      <c r="DO83" s="16"/>
      <c r="DP83" s="16"/>
      <c r="DR83" s="16">
        <f t="shared" si="29"/>
        <v>0</v>
      </c>
    </row>
    <row r="84" spans="1:122" x14ac:dyDescent="0.2">
      <c r="A84" s="3"/>
      <c r="B84" s="26" t="s">
        <v>184</v>
      </c>
      <c r="C84" s="101">
        <v>11</v>
      </c>
      <c r="D84" s="101">
        <f>(CI36+CJ36)/(BK36+BW36)</f>
        <v>11.60002724935487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22"/>
      <c r="S84" s="3"/>
      <c r="T84" s="21"/>
      <c r="U84" s="20"/>
      <c r="V84" s="20"/>
      <c r="W84" s="2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63"/>
      <c r="CC84" s="63"/>
      <c r="CD84" s="10"/>
      <c r="CE84" s="10"/>
      <c r="CF84" s="10"/>
      <c r="CG84" s="10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01">
        <v>11</v>
      </c>
      <c r="CZ84" s="101" t="e">
        <v>#DIV/0!</v>
      </c>
      <c r="DA84" s="3"/>
      <c r="DB84" s="3"/>
      <c r="DC84" s="3"/>
      <c r="DD84" s="3"/>
      <c r="DE84" s="3"/>
      <c r="DF84" s="3"/>
      <c r="DG84" s="21"/>
      <c r="DH84" s="3"/>
      <c r="DI84" s="16">
        <f t="shared" si="40"/>
        <v>0</v>
      </c>
      <c r="DJ84" s="16">
        <f t="shared" si="41"/>
        <v>0</v>
      </c>
      <c r="DK84" s="16">
        <f t="shared" si="42"/>
        <v>0</v>
      </c>
      <c r="DL84" s="16">
        <f t="shared" si="43"/>
        <v>0</v>
      </c>
      <c r="DM84" s="16"/>
      <c r="DN84" s="16"/>
      <c r="DO84" s="16"/>
      <c r="DP84" s="16"/>
      <c r="DR84" s="16">
        <f t="shared" si="29"/>
        <v>0</v>
      </c>
    </row>
    <row r="85" spans="1:122" x14ac:dyDescent="0.2">
      <c r="A85" s="3"/>
      <c r="B85" s="26" t="s">
        <v>185</v>
      </c>
      <c r="C85" s="101">
        <v>2</v>
      </c>
      <c r="D85" s="10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22"/>
      <c r="S85" s="3"/>
      <c r="T85" s="21"/>
      <c r="U85" s="20"/>
      <c r="V85" s="20"/>
      <c r="W85" s="2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63"/>
      <c r="CC85" s="63"/>
      <c r="CD85" s="10"/>
      <c r="CE85" s="10"/>
      <c r="CF85" s="10"/>
      <c r="CG85" s="10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01">
        <v>2</v>
      </c>
      <c r="CZ85" s="101"/>
      <c r="DA85" s="3"/>
      <c r="DB85" s="3"/>
      <c r="DC85" s="3"/>
      <c r="DD85" s="3"/>
      <c r="DE85" s="3"/>
      <c r="DF85" s="3"/>
      <c r="DG85" s="21"/>
      <c r="DH85" s="3"/>
      <c r="DI85" s="16">
        <f t="shared" si="40"/>
        <v>0</v>
      </c>
      <c r="DJ85" s="16">
        <f t="shared" si="41"/>
        <v>0</v>
      </c>
      <c r="DK85" s="16">
        <f t="shared" si="42"/>
        <v>0</v>
      </c>
      <c r="DL85" s="16">
        <f t="shared" si="43"/>
        <v>0</v>
      </c>
      <c r="DM85" s="16"/>
      <c r="DN85" s="16"/>
      <c r="DO85" s="16"/>
      <c r="DP85" s="16"/>
      <c r="DR85" s="16">
        <f t="shared" si="29"/>
        <v>0</v>
      </c>
    </row>
    <row r="86" spans="1:122" x14ac:dyDescent="0.2">
      <c r="A86" s="3"/>
      <c r="B86" s="26" t="s">
        <v>186</v>
      </c>
      <c r="C86" s="101">
        <v>1</v>
      </c>
      <c r="D86" s="10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22"/>
      <c r="S86" s="3"/>
      <c r="T86" s="21"/>
      <c r="U86" s="20"/>
      <c r="V86" s="20"/>
      <c r="W86" s="2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63"/>
      <c r="CC86" s="63"/>
      <c r="CD86" s="10"/>
      <c r="CE86" s="10"/>
      <c r="CF86" s="10"/>
      <c r="CG86" s="10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01">
        <v>1</v>
      </c>
      <c r="CZ86" s="101"/>
      <c r="DA86" s="3"/>
      <c r="DB86" s="3"/>
      <c r="DC86" s="3"/>
      <c r="DD86" s="3"/>
      <c r="DE86" s="3"/>
      <c r="DF86" s="3"/>
      <c r="DG86" s="21"/>
      <c r="DH86" s="3"/>
      <c r="DI86" s="16"/>
      <c r="DJ86" s="16"/>
      <c r="DK86" s="16"/>
      <c r="DL86" s="16"/>
      <c r="DM86" s="16"/>
      <c r="DN86" s="16"/>
      <c r="DO86" s="16"/>
      <c r="DP86" s="16"/>
    </row>
    <row r="87" spans="1:122" x14ac:dyDescent="0.2">
      <c r="A87" s="3"/>
      <c r="B87" s="26" t="s">
        <v>187</v>
      </c>
      <c r="C87" s="101">
        <v>3</v>
      </c>
      <c r="D87" s="101">
        <v>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22"/>
      <c r="S87" s="3"/>
      <c r="T87" s="21"/>
      <c r="U87" s="20"/>
      <c r="V87" s="20"/>
      <c r="W87" s="2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63"/>
      <c r="CC87" s="63"/>
      <c r="CD87" s="10"/>
      <c r="CE87" s="10"/>
      <c r="CF87" s="10"/>
      <c r="CG87" s="10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01">
        <v>3</v>
      </c>
      <c r="CZ87" s="101">
        <v>1</v>
      </c>
      <c r="DA87" s="3"/>
      <c r="DB87" s="3"/>
      <c r="DC87" s="3"/>
      <c r="DD87" s="3"/>
      <c r="DE87" s="3"/>
      <c r="DF87" s="3"/>
      <c r="DG87" s="21"/>
      <c r="DH87" s="3"/>
      <c r="DI87" s="16"/>
      <c r="DJ87" s="16"/>
      <c r="DK87" s="16"/>
      <c r="DL87" s="16"/>
      <c r="DM87" s="16"/>
      <c r="DN87" s="16"/>
      <c r="DO87" s="16"/>
      <c r="DP87" s="16"/>
    </row>
    <row r="88" spans="1:122" x14ac:dyDescent="0.2">
      <c r="A88" s="3"/>
      <c r="B88" s="26" t="s">
        <v>188</v>
      </c>
      <c r="C88" s="101">
        <v>1.5</v>
      </c>
      <c r="D88" s="101">
        <v>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22"/>
      <c r="S88" s="3"/>
      <c r="T88" s="21"/>
      <c r="U88" s="20"/>
      <c r="V88" s="20"/>
      <c r="W88" s="2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63"/>
      <c r="CC88" s="63"/>
      <c r="CD88" s="10"/>
      <c r="CE88" s="10"/>
      <c r="CF88" s="10"/>
      <c r="CG88" s="10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01">
        <v>1.5</v>
      </c>
      <c r="CZ88" s="101">
        <v>2</v>
      </c>
      <c r="DA88" s="3"/>
      <c r="DB88" s="3"/>
      <c r="DC88" s="3"/>
      <c r="DD88" s="3"/>
      <c r="DE88" s="3"/>
      <c r="DF88" s="3"/>
      <c r="DG88" s="21"/>
      <c r="DH88" s="3"/>
      <c r="DI88" s="16"/>
      <c r="DJ88" s="16"/>
      <c r="DK88" s="16"/>
      <c r="DL88" s="16"/>
      <c r="DM88" s="16"/>
      <c r="DN88" s="16"/>
      <c r="DO88" s="16"/>
      <c r="DP88" s="16"/>
    </row>
    <row r="89" spans="1:122" x14ac:dyDescent="0.2">
      <c r="A89" s="31"/>
      <c r="B89" s="31"/>
      <c r="C89" s="24"/>
      <c r="D89" s="24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S89" s="32"/>
      <c r="T89" s="34"/>
      <c r="U89" s="35"/>
      <c r="V89" s="35"/>
      <c r="W89" s="35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57"/>
      <c r="BW89" s="36"/>
      <c r="BX89" s="36"/>
      <c r="BY89" s="36"/>
      <c r="CA89" s="36"/>
      <c r="CD89" s="36"/>
      <c r="CE89" s="36"/>
      <c r="CF89" s="36"/>
      <c r="CG89" s="36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2"/>
      <c r="DB89" s="32"/>
      <c r="DC89" s="32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</row>
    <row r="90" spans="1:122" x14ac:dyDescent="0.2">
      <c r="B90" s="38"/>
      <c r="C90" s="32"/>
      <c r="D90" s="32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40"/>
      <c r="S90" s="39"/>
      <c r="T90" s="41"/>
      <c r="U90" s="42"/>
      <c r="V90" s="42"/>
      <c r="W90" s="42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9"/>
      <c r="BW90" s="43"/>
      <c r="BX90" s="43"/>
      <c r="BY90" s="43"/>
      <c r="CA90" s="43"/>
      <c r="CD90" s="43"/>
      <c r="CE90" s="43"/>
      <c r="CF90" s="43"/>
      <c r="CG90" s="43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39"/>
      <c r="DB90" s="39"/>
      <c r="DC90" s="39"/>
      <c r="DD90" s="39"/>
      <c r="DE90" s="39"/>
      <c r="DF90" s="39"/>
      <c r="DG90" s="41"/>
      <c r="DH90" s="39"/>
      <c r="DI90" s="44"/>
      <c r="DJ90" s="44"/>
      <c r="DK90" s="44"/>
      <c r="DL90" s="44"/>
      <c r="DM90" s="44"/>
      <c r="DN90" s="44"/>
      <c r="DO90" s="44"/>
      <c r="DP90" s="44"/>
    </row>
    <row r="91" spans="1:122" x14ac:dyDescent="0.2"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/>
      <c r="S91" s="39"/>
      <c r="T91" s="41"/>
      <c r="U91" s="42"/>
      <c r="V91" s="42"/>
      <c r="W91" s="42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9"/>
      <c r="BW91" s="43"/>
      <c r="BX91" s="43"/>
      <c r="BY91" s="43"/>
      <c r="CA91" s="43"/>
      <c r="CD91" s="43"/>
      <c r="CE91" s="43"/>
      <c r="CF91" s="43"/>
      <c r="CG91" s="43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39"/>
      <c r="DB91" s="39"/>
      <c r="DC91" s="39"/>
      <c r="DD91" s="39"/>
      <c r="DE91" s="39"/>
      <c r="DF91" s="39"/>
      <c r="DG91" s="41"/>
      <c r="DH91" s="39"/>
      <c r="DI91" s="44"/>
      <c r="DJ91" s="44"/>
      <c r="DK91" s="44"/>
      <c r="DL91" s="44"/>
      <c r="DM91" s="44"/>
      <c r="DN91" s="44"/>
      <c r="DO91" s="44"/>
      <c r="DP91" s="44"/>
    </row>
    <row r="92" spans="1:122" x14ac:dyDescent="0.2"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40"/>
      <c r="S92" s="39"/>
      <c r="T92" s="41"/>
      <c r="U92" s="42"/>
      <c r="V92" s="42"/>
      <c r="W92" s="42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9"/>
      <c r="BW92" s="43"/>
      <c r="BX92" s="43"/>
      <c r="BY92" s="43"/>
      <c r="CA92" s="43"/>
      <c r="CD92" s="43"/>
      <c r="CE92" s="43"/>
      <c r="CF92" s="43"/>
      <c r="CG92" s="43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39"/>
      <c r="DB92" s="39"/>
      <c r="DC92" s="39"/>
      <c r="DD92" s="39"/>
      <c r="DE92" s="39"/>
      <c r="DF92" s="39"/>
      <c r="DG92" s="41"/>
      <c r="DH92" s="39"/>
      <c r="DI92" s="44"/>
      <c r="DJ92" s="44"/>
      <c r="DK92" s="44"/>
      <c r="DL92" s="44"/>
      <c r="DM92" s="44"/>
      <c r="DN92" s="44"/>
      <c r="DO92" s="44"/>
      <c r="DP92" s="44"/>
    </row>
    <row r="93" spans="1:122" x14ac:dyDescent="0.2"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40"/>
      <c r="S93" s="39"/>
      <c r="T93" s="41"/>
      <c r="U93" s="42"/>
      <c r="V93" s="42"/>
      <c r="W93" s="42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9"/>
      <c r="BW93" s="43"/>
      <c r="BX93" s="43"/>
      <c r="BY93" s="43"/>
      <c r="CA93" s="43"/>
      <c r="CD93" s="43"/>
      <c r="CE93" s="43"/>
      <c r="CF93" s="43"/>
      <c r="CG93" s="43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39"/>
      <c r="DB93" s="39"/>
      <c r="DC93" s="39"/>
      <c r="DD93" s="39"/>
      <c r="DE93" s="39"/>
      <c r="DF93" s="39"/>
      <c r="DG93" s="41"/>
      <c r="DH93" s="39"/>
      <c r="DI93" s="44"/>
      <c r="DJ93" s="44"/>
      <c r="DK93" s="44"/>
      <c r="DL93" s="44"/>
      <c r="DM93" s="44"/>
      <c r="DN93" s="44"/>
      <c r="DO93" s="44"/>
      <c r="DP93" s="44"/>
    </row>
    <row r="94" spans="1:122" x14ac:dyDescent="0.2"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40"/>
      <c r="S94" s="39"/>
      <c r="T94" s="41"/>
      <c r="U94" s="42"/>
      <c r="V94" s="42"/>
      <c r="W94" s="42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9"/>
      <c r="BW94" s="43"/>
      <c r="BX94" s="43"/>
      <c r="BY94" s="43"/>
      <c r="CA94" s="43"/>
      <c r="CD94" s="43"/>
      <c r="CE94" s="43"/>
      <c r="CF94" s="43"/>
      <c r="CG94" s="43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39"/>
      <c r="DB94" s="39"/>
      <c r="DC94" s="39"/>
      <c r="DD94" s="39"/>
      <c r="DE94" s="39"/>
      <c r="DF94" s="39"/>
      <c r="DG94" s="41"/>
      <c r="DH94" s="39"/>
      <c r="DI94" s="44"/>
      <c r="DJ94" s="44"/>
      <c r="DK94" s="44"/>
      <c r="DL94" s="44"/>
      <c r="DM94" s="44"/>
      <c r="DN94" s="44"/>
      <c r="DO94" s="44"/>
      <c r="DP94" s="44"/>
    </row>
    <row r="95" spans="1:122" x14ac:dyDescent="0.2">
      <c r="B95" s="45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/>
      <c r="S95" s="39"/>
      <c r="T95" s="41"/>
      <c r="U95" s="42"/>
      <c r="V95" s="42"/>
      <c r="W95" s="42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9"/>
      <c r="BW95" s="43"/>
      <c r="BX95" s="43"/>
      <c r="BY95" s="43"/>
      <c r="CA95" s="43"/>
      <c r="CD95" s="43"/>
      <c r="CE95" s="43"/>
      <c r="CF95" s="43"/>
      <c r="CG95" s="43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39"/>
      <c r="DB95" s="39"/>
      <c r="DC95" s="39"/>
      <c r="DD95" s="39"/>
      <c r="DE95" s="39"/>
      <c r="DF95" s="39"/>
      <c r="DG95" s="41"/>
      <c r="DH95" s="39"/>
      <c r="DI95" s="44"/>
      <c r="DJ95" s="44"/>
      <c r="DK95" s="44"/>
      <c r="DL95" s="44"/>
      <c r="DM95" s="44"/>
      <c r="DN95" s="44"/>
      <c r="DO95" s="44"/>
      <c r="DP95" s="44"/>
    </row>
    <row r="96" spans="1:122" x14ac:dyDescent="0.2"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40"/>
      <c r="S96" s="39"/>
      <c r="T96" s="41"/>
      <c r="U96" s="42"/>
      <c r="V96" s="42"/>
      <c r="W96" s="42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9"/>
      <c r="BW96" s="43"/>
      <c r="BX96" s="43"/>
      <c r="BY96" s="43"/>
      <c r="CA96" s="43"/>
      <c r="CD96" s="43"/>
      <c r="CE96" s="43"/>
      <c r="CF96" s="43"/>
      <c r="CG96" s="43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39"/>
      <c r="DB96" s="39"/>
      <c r="DC96" s="39"/>
      <c r="DD96" s="39"/>
      <c r="DE96" s="39"/>
      <c r="DF96" s="39"/>
      <c r="DG96" s="41"/>
      <c r="DH96" s="39"/>
      <c r="DI96" s="44"/>
      <c r="DJ96" s="44"/>
      <c r="DK96" s="44"/>
      <c r="DL96" s="44"/>
      <c r="DM96" s="44"/>
      <c r="DN96" s="44"/>
      <c r="DO96" s="44"/>
      <c r="DP96" s="44"/>
    </row>
    <row r="97" spans="2:120" x14ac:dyDescent="0.2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40"/>
      <c r="S97" s="39"/>
      <c r="T97" s="41"/>
      <c r="U97" s="42"/>
      <c r="V97" s="42"/>
      <c r="W97" s="42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9"/>
      <c r="BW97" s="43"/>
      <c r="BX97" s="43"/>
      <c r="BY97" s="43"/>
      <c r="CA97" s="43"/>
      <c r="CD97" s="43"/>
      <c r="CE97" s="43"/>
      <c r="CF97" s="43"/>
      <c r="CG97" s="43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39"/>
      <c r="DB97" s="39"/>
      <c r="DC97" s="39"/>
      <c r="DD97" s="39"/>
      <c r="DE97" s="39"/>
      <c r="DF97" s="39"/>
      <c r="DG97" s="41"/>
      <c r="DH97" s="39"/>
      <c r="DI97" s="44"/>
      <c r="DJ97" s="44"/>
      <c r="DK97" s="44"/>
      <c r="DL97" s="44"/>
      <c r="DM97" s="44"/>
      <c r="DN97" s="44"/>
      <c r="DO97" s="44"/>
      <c r="DP97" s="44"/>
    </row>
    <row r="98" spans="2:120" x14ac:dyDescent="0.2"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40"/>
      <c r="S98" s="39"/>
      <c r="T98" s="41"/>
      <c r="U98" s="42"/>
      <c r="V98" s="42"/>
      <c r="W98" s="42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9"/>
      <c r="BW98" s="43"/>
      <c r="BX98" s="43"/>
      <c r="BY98" s="43"/>
      <c r="CA98" s="43"/>
      <c r="CD98" s="43"/>
      <c r="CE98" s="43"/>
      <c r="CF98" s="43"/>
      <c r="CG98" s="43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39"/>
      <c r="DB98" s="39"/>
      <c r="DC98" s="39"/>
      <c r="DD98" s="39"/>
      <c r="DE98" s="39"/>
      <c r="DF98" s="39"/>
      <c r="DG98" s="41"/>
      <c r="DH98" s="39"/>
      <c r="DI98" s="44"/>
      <c r="DJ98" s="44"/>
      <c r="DK98" s="44"/>
      <c r="DL98" s="44"/>
      <c r="DM98" s="44"/>
      <c r="DN98" s="44"/>
      <c r="DO98" s="44"/>
      <c r="DP98" s="44"/>
    </row>
    <row r="99" spans="2:120" x14ac:dyDescent="0.2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/>
      <c r="S99" s="39"/>
      <c r="T99" s="41"/>
      <c r="U99" s="42"/>
      <c r="V99" s="42"/>
      <c r="W99" s="42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9"/>
      <c r="BW99" s="43"/>
      <c r="BX99" s="43"/>
      <c r="BY99" s="43"/>
      <c r="CA99" s="43"/>
      <c r="CD99" s="43"/>
      <c r="CE99" s="43"/>
      <c r="CF99" s="43"/>
      <c r="CG99" s="43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39"/>
      <c r="DB99" s="39"/>
      <c r="DC99" s="39"/>
      <c r="DD99" s="39"/>
      <c r="DE99" s="39"/>
      <c r="DF99" s="39"/>
      <c r="DG99" s="41"/>
      <c r="DH99" s="39"/>
      <c r="DI99" s="44"/>
      <c r="DJ99" s="44"/>
      <c r="DK99" s="44"/>
      <c r="DL99" s="44"/>
      <c r="DM99" s="44"/>
      <c r="DN99" s="44"/>
      <c r="DO99" s="44"/>
      <c r="DP99" s="44"/>
    </row>
    <row r="100" spans="2:120" x14ac:dyDescent="0.2"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/>
      <c r="S100" s="39"/>
      <c r="T100" s="41"/>
      <c r="U100" s="42"/>
      <c r="V100" s="42"/>
      <c r="W100" s="42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9"/>
      <c r="BW100" s="43"/>
      <c r="BX100" s="43"/>
      <c r="BY100" s="43"/>
      <c r="CA100" s="43"/>
      <c r="CD100" s="43"/>
      <c r="CE100" s="43"/>
      <c r="CF100" s="43"/>
      <c r="CG100" s="43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39"/>
      <c r="DB100" s="39"/>
      <c r="DC100" s="39"/>
      <c r="DD100" s="39"/>
      <c r="DE100" s="39"/>
      <c r="DF100" s="39"/>
      <c r="DG100" s="41"/>
      <c r="DH100" s="39"/>
      <c r="DI100" s="44"/>
      <c r="DJ100" s="44"/>
      <c r="DK100" s="44"/>
      <c r="DL100" s="44"/>
      <c r="DM100" s="44"/>
      <c r="DN100" s="44"/>
      <c r="DO100" s="44"/>
      <c r="DP100" s="44"/>
    </row>
    <row r="101" spans="2:120" x14ac:dyDescent="0.2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40"/>
      <c r="S101" s="39"/>
      <c r="T101" s="41"/>
      <c r="U101" s="42"/>
      <c r="V101" s="42"/>
      <c r="W101" s="42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9"/>
      <c r="BW101" s="43"/>
      <c r="BX101" s="43"/>
      <c r="BY101" s="43"/>
      <c r="CA101" s="43"/>
      <c r="CD101" s="43"/>
      <c r="CE101" s="43"/>
      <c r="CF101" s="43"/>
      <c r="CG101" s="43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39"/>
      <c r="DB101" s="39"/>
      <c r="DC101" s="39"/>
      <c r="DD101" s="39"/>
      <c r="DE101" s="39"/>
      <c r="DF101" s="39"/>
      <c r="DG101" s="41"/>
      <c r="DH101" s="39"/>
      <c r="DI101" s="44"/>
      <c r="DJ101" s="44"/>
      <c r="DK101" s="44"/>
      <c r="DL101" s="44"/>
      <c r="DM101" s="44"/>
      <c r="DN101" s="44"/>
      <c r="DO101" s="44"/>
      <c r="DP101" s="44"/>
    </row>
    <row r="102" spans="2:120" x14ac:dyDescent="0.2"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40"/>
      <c r="S102" s="39"/>
      <c r="T102" s="41"/>
      <c r="U102" s="42"/>
      <c r="V102" s="42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9"/>
      <c r="BW102" s="43"/>
      <c r="BX102" s="43"/>
      <c r="BY102" s="43"/>
      <c r="CA102" s="43"/>
      <c r="CD102" s="43"/>
      <c r="CE102" s="43"/>
      <c r="CF102" s="43"/>
      <c r="CG102" s="43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39"/>
      <c r="DB102" s="39"/>
      <c r="DC102" s="39"/>
      <c r="DD102" s="39"/>
      <c r="DE102" s="39"/>
      <c r="DF102" s="39"/>
      <c r="DG102" s="41"/>
      <c r="DH102" s="39"/>
      <c r="DI102" s="44"/>
      <c r="DJ102" s="44"/>
      <c r="DK102" s="44"/>
      <c r="DL102" s="44"/>
      <c r="DM102" s="44"/>
      <c r="DN102" s="44"/>
      <c r="DO102" s="44"/>
      <c r="DP102" s="44"/>
    </row>
    <row r="103" spans="2:120" x14ac:dyDescent="0.2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/>
      <c r="S103" s="39"/>
      <c r="T103" s="41"/>
      <c r="U103" s="42"/>
      <c r="V103" s="42"/>
      <c r="W103" s="42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9"/>
      <c r="BW103" s="43"/>
      <c r="BX103" s="43"/>
      <c r="BY103" s="43"/>
      <c r="CA103" s="43"/>
      <c r="CD103" s="43"/>
      <c r="CE103" s="43"/>
      <c r="CF103" s="43"/>
      <c r="CG103" s="43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39"/>
      <c r="DB103" s="39"/>
      <c r="DC103" s="39"/>
      <c r="DD103" s="39"/>
      <c r="DE103" s="39"/>
      <c r="DF103" s="39"/>
      <c r="DG103" s="41"/>
      <c r="DH103" s="39"/>
      <c r="DI103" s="44"/>
      <c r="DJ103" s="44"/>
      <c r="DK103" s="44"/>
      <c r="DL103" s="44"/>
      <c r="DM103" s="44"/>
      <c r="DN103" s="44"/>
      <c r="DO103" s="44"/>
      <c r="DP103" s="44"/>
    </row>
    <row r="104" spans="2:120" x14ac:dyDescent="0.2"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/>
      <c r="S104" s="39"/>
      <c r="T104" s="41"/>
      <c r="U104" s="42"/>
      <c r="V104" s="42"/>
      <c r="W104" s="42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9"/>
      <c r="BW104" s="43"/>
      <c r="BX104" s="43"/>
      <c r="BY104" s="43"/>
      <c r="CA104" s="43"/>
      <c r="CD104" s="43"/>
      <c r="CE104" s="43"/>
      <c r="CF104" s="43"/>
      <c r="CG104" s="43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39"/>
      <c r="DB104" s="39"/>
      <c r="DC104" s="39"/>
      <c r="DD104" s="39"/>
      <c r="DE104" s="39"/>
      <c r="DF104" s="39"/>
      <c r="DG104" s="41"/>
      <c r="DH104" s="39"/>
      <c r="DI104" s="44"/>
      <c r="DJ104" s="44"/>
      <c r="DK104" s="44"/>
      <c r="DL104" s="44"/>
      <c r="DM104" s="44"/>
      <c r="DN104" s="44"/>
      <c r="DO104" s="44"/>
      <c r="DP104" s="44"/>
    </row>
    <row r="105" spans="2:120" x14ac:dyDescent="0.2"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40"/>
      <c r="S105" s="39"/>
      <c r="T105" s="41"/>
      <c r="U105" s="42"/>
      <c r="V105" s="42"/>
      <c r="W105" s="42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9"/>
      <c r="BW105" s="43"/>
      <c r="BX105" s="43"/>
      <c r="BY105" s="43"/>
      <c r="CA105" s="43"/>
      <c r="CD105" s="43"/>
      <c r="CE105" s="43"/>
      <c r="CF105" s="43"/>
      <c r="CG105" s="43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39"/>
      <c r="DB105" s="39"/>
      <c r="DC105" s="39"/>
      <c r="DD105" s="39"/>
      <c r="DE105" s="39"/>
      <c r="DF105" s="39"/>
      <c r="DG105" s="41"/>
      <c r="DH105" s="39"/>
      <c r="DI105" s="44"/>
      <c r="DJ105" s="44"/>
      <c r="DK105" s="44"/>
      <c r="DL105" s="44"/>
      <c r="DM105" s="44"/>
      <c r="DN105" s="44"/>
      <c r="DO105" s="44"/>
      <c r="DP105" s="44"/>
    </row>
    <row r="106" spans="2:120" x14ac:dyDescent="0.2"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40"/>
      <c r="S106" s="39"/>
      <c r="T106" s="41"/>
      <c r="U106" s="42"/>
      <c r="V106" s="42"/>
      <c r="W106" s="42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9"/>
      <c r="BW106" s="43"/>
      <c r="BX106" s="43"/>
      <c r="BY106" s="43"/>
      <c r="CA106" s="43"/>
      <c r="CD106" s="43"/>
      <c r="CE106" s="43"/>
      <c r="CF106" s="43"/>
      <c r="CG106" s="43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39"/>
      <c r="DB106" s="39"/>
      <c r="DC106" s="39"/>
      <c r="DD106" s="39"/>
      <c r="DE106" s="39"/>
      <c r="DF106" s="39"/>
      <c r="DG106" s="41"/>
      <c r="DH106" s="39"/>
      <c r="DI106" s="44"/>
      <c r="DJ106" s="44"/>
      <c r="DK106" s="44"/>
      <c r="DL106" s="44"/>
      <c r="DM106" s="44"/>
      <c r="DN106" s="44"/>
      <c r="DO106" s="44"/>
      <c r="DP106" s="44"/>
    </row>
    <row r="107" spans="2:120" x14ac:dyDescent="0.2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/>
      <c r="S107" s="39"/>
      <c r="T107" s="41"/>
      <c r="U107" s="42"/>
      <c r="V107" s="42"/>
      <c r="W107" s="42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9"/>
      <c r="BW107" s="43"/>
      <c r="BX107" s="43"/>
      <c r="BY107" s="43"/>
      <c r="CA107" s="43"/>
      <c r="CD107" s="43"/>
      <c r="CE107" s="43"/>
      <c r="CF107" s="43"/>
      <c r="CG107" s="43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39"/>
      <c r="DB107" s="39"/>
      <c r="DC107" s="39"/>
      <c r="DD107" s="39"/>
      <c r="DE107" s="39"/>
      <c r="DF107" s="39"/>
      <c r="DG107" s="41"/>
      <c r="DH107" s="39"/>
      <c r="DI107" s="44"/>
      <c r="DJ107" s="44"/>
      <c r="DK107" s="44"/>
      <c r="DL107" s="44"/>
      <c r="DM107" s="44"/>
      <c r="DN107" s="44"/>
      <c r="DO107" s="44"/>
      <c r="DP107" s="44"/>
    </row>
    <row r="108" spans="2:120" x14ac:dyDescent="0.2"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39"/>
      <c r="T108" s="41"/>
      <c r="U108" s="42"/>
      <c r="V108" s="42"/>
      <c r="W108" s="42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9"/>
      <c r="BW108" s="43"/>
      <c r="BX108" s="43"/>
      <c r="BY108" s="43"/>
      <c r="CA108" s="43"/>
      <c r="CD108" s="43"/>
      <c r="CE108" s="43"/>
      <c r="CF108" s="43"/>
      <c r="CG108" s="43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39"/>
      <c r="DB108" s="39"/>
      <c r="DC108" s="39"/>
      <c r="DD108" s="39"/>
      <c r="DE108" s="39"/>
      <c r="DF108" s="39"/>
      <c r="DG108" s="41"/>
      <c r="DH108" s="39"/>
      <c r="DI108" s="44"/>
      <c r="DJ108" s="44"/>
      <c r="DK108" s="44"/>
      <c r="DL108" s="44"/>
      <c r="DM108" s="44"/>
      <c r="DN108" s="44"/>
      <c r="DO108" s="44"/>
      <c r="DP108" s="44"/>
    </row>
    <row r="109" spans="2:120" x14ac:dyDescent="0.2"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40"/>
      <c r="S109" s="39"/>
      <c r="T109" s="41"/>
      <c r="U109" s="42"/>
      <c r="V109" s="42"/>
      <c r="W109" s="42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9"/>
      <c r="BW109" s="43"/>
      <c r="BX109" s="43"/>
      <c r="BY109" s="43"/>
      <c r="CA109" s="43"/>
      <c r="CD109" s="43"/>
      <c r="CE109" s="43"/>
      <c r="CF109" s="43"/>
      <c r="CG109" s="43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39"/>
      <c r="DB109" s="39"/>
      <c r="DC109" s="39"/>
      <c r="DD109" s="39"/>
      <c r="DE109" s="39"/>
      <c r="DF109" s="39"/>
      <c r="DG109" s="41"/>
      <c r="DH109" s="39"/>
      <c r="DI109" s="44"/>
      <c r="DJ109" s="44"/>
      <c r="DK109" s="44"/>
      <c r="DL109" s="44"/>
      <c r="DM109" s="44"/>
      <c r="DN109" s="44"/>
      <c r="DO109" s="44"/>
      <c r="DP109" s="44"/>
    </row>
    <row r="110" spans="2:120" x14ac:dyDescent="0.2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/>
      <c r="S110" s="39"/>
      <c r="T110" s="41"/>
      <c r="U110" s="42"/>
      <c r="V110" s="42"/>
      <c r="W110" s="42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9"/>
      <c r="BW110" s="43"/>
      <c r="BX110" s="43"/>
      <c r="BY110" s="43"/>
      <c r="CA110" s="43"/>
      <c r="CD110" s="43"/>
      <c r="CE110" s="43"/>
      <c r="CF110" s="43"/>
      <c r="CG110" s="43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39"/>
      <c r="DB110" s="39"/>
      <c r="DC110" s="39"/>
      <c r="DD110" s="39"/>
      <c r="DE110" s="39"/>
      <c r="DF110" s="39"/>
      <c r="DG110" s="41"/>
      <c r="DH110" s="39"/>
      <c r="DI110" s="44"/>
      <c r="DJ110" s="44"/>
      <c r="DK110" s="44"/>
      <c r="DL110" s="44"/>
      <c r="DM110" s="44"/>
      <c r="DN110" s="44"/>
      <c r="DO110" s="44"/>
      <c r="DP110" s="44"/>
    </row>
    <row r="111" spans="2:120" x14ac:dyDescent="0.2"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0"/>
      <c r="S111" s="39"/>
      <c r="T111" s="41"/>
      <c r="U111" s="42"/>
      <c r="V111" s="42"/>
      <c r="W111" s="42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9"/>
      <c r="BW111" s="43"/>
      <c r="BX111" s="43"/>
      <c r="BY111" s="43"/>
      <c r="CA111" s="43"/>
      <c r="CD111" s="43"/>
      <c r="CE111" s="43"/>
      <c r="CF111" s="43"/>
      <c r="CG111" s="43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39"/>
      <c r="DB111" s="39"/>
      <c r="DC111" s="39"/>
      <c r="DD111" s="39"/>
      <c r="DE111" s="39"/>
      <c r="DF111" s="39"/>
      <c r="DG111" s="41"/>
      <c r="DH111" s="39"/>
      <c r="DI111" s="44"/>
      <c r="DJ111" s="44"/>
      <c r="DK111" s="44"/>
      <c r="DL111" s="44"/>
      <c r="DM111" s="44"/>
      <c r="DN111" s="44"/>
      <c r="DO111" s="44"/>
      <c r="DP111" s="44"/>
    </row>
    <row r="112" spans="2:120" x14ac:dyDescent="0.2"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/>
      <c r="S112" s="39"/>
      <c r="T112" s="41"/>
      <c r="U112" s="42"/>
      <c r="V112" s="42"/>
      <c r="W112" s="42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9"/>
      <c r="BW112" s="43"/>
      <c r="BX112" s="43"/>
      <c r="BY112" s="43"/>
      <c r="CA112" s="43"/>
      <c r="CD112" s="43"/>
      <c r="CE112" s="43"/>
      <c r="CF112" s="43"/>
      <c r="CG112" s="43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39"/>
      <c r="DB112" s="39"/>
      <c r="DC112" s="39"/>
      <c r="DD112" s="39"/>
      <c r="DE112" s="39"/>
      <c r="DF112" s="39"/>
      <c r="DG112" s="41"/>
      <c r="DH112" s="39"/>
      <c r="DI112" s="44"/>
      <c r="DJ112" s="44"/>
      <c r="DK112" s="44"/>
      <c r="DL112" s="44"/>
      <c r="DM112" s="44"/>
      <c r="DN112" s="44"/>
      <c r="DO112" s="44"/>
      <c r="DP112" s="44"/>
    </row>
    <row r="113" spans="2:120" x14ac:dyDescent="0.2"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/>
      <c r="S113" s="39"/>
      <c r="T113" s="41"/>
      <c r="U113" s="42"/>
      <c r="V113" s="42"/>
      <c r="W113" s="42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9"/>
      <c r="BW113" s="43"/>
      <c r="BX113" s="43"/>
      <c r="BY113" s="43"/>
      <c r="CA113" s="43"/>
      <c r="CD113" s="43"/>
      <c r="CE113" s="43"/>
      <c r="CF113" s="43"/>
      <c r="CG113" s="43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39"/>
      <c r="DB113" s="39"/>
      <c r="DC113" s="39"/>
      <c r="DD113" s="39"/>
      <c r="DE113" s="39"/>
      <c r="DF113" s="39"/>
      <c r="DG113" s="41"/>
      <c r="DH113" s="39"/>
      <c r="DI113" s="44"/>
      <c r="DJ113" s="44"/>
      <c r="DK113" s="44"/>
      <c r="DL113" s="44"/>
      <c r="DM113" s="44"/>
      <c r="DN113" s="44"/>
      <c r="DO113" s="44"/>
      <c r="DP113" s="44"/>
    </row>
    <row r="114" spans="2:120" x14ac:dyDescent="0.2"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/>
      <c r="S114" s="39"/>
      <c r="T114" s="41"/>
      <c r="U114" s="42"/>
      <c r="V114" s="42"/>
      <c r="W114" s="42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9"/>
      <c r="BW114" s="43"/>
      <c r="BX114" s="43"/>
      <c r="BY114" s="43"/>
      <c r="CA114" s="43"/>
      <c r="CD114" s="43"/>
      <c r="CE114" s="43"/>
      <c r="CF114" s="43"/>
      <c r="CG114" s="43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39"/>
      <c r="DB114" s="39"/>
      <c r="DC114" s="39"/>
      <c r="DD114" s="39"/>
      <c r="DE114" s="39"/>
      <c r="DF114" s="39"/>
      <c r="DG114" s="41"/>
      <c r="DH114" s="39"/>
      <c r="DI114" s="44"/>
      <c r="DJ114" s="44"/>
      <c r="DK114" s="44"/>
      <c r="DL114" s="44"/>
      <c r="DM114" s="44"/>
      <c r="DN114" s="44"/>
      <c r="DO114" s="44"/>
      <c r="DP114" s="44"/>
    </row>
    <row r="115" spans="2:120" x14ac:dyDescent="0.2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  <c r="S115" s="39"/>
      <c r="T115" s="41"/>
      <c r="U115" s="42"/>
      <c r="V115" s="42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9"/>
      <c r="BW115" s="43"/>
      <c r="BX115" s="43"/>
      <c r="BY115" s="43"/>
      <c r="CA115" s="43"/>
      <c r="CD115" s="43"/>
      <c r="CE115" s="43"/>
      <c r="CF115" s="43"/>
      <c r="CG115" s="43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39"/>
      <c r="DB115" s="39"/>
      <c r="DC115" s="39"/>
      <c r="DD115" s="39"/>
      <c r="DE115" s="39"/>
      <c r="DF115" s="39"/>
      <c r="DG115" s="41"/>
      <c r="DH115" s="39"/>
      <c r="DI115" s="44"/>
      <c r="DJ115" s="44"/>
      <c r="DK115" s="44"/>
      <c r="DL115" s="44"/>
      <c r="DM115" s="44"/>
      <c r="DN115" s="44"/>
      <c r="DO115" s="44"/>
      <c r="DP115" s="44"/>
    </row>
    <row r="116" spans="2:120" x14ac:dyDescent="0.2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  <c r="S116" s="39"/>
      <c r="T116" s="41"/>
      <c r="U116" s="42"/>
      <c r="V116" s="42"/>
      <c r="W116" s="42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9"/>
      <c r="BW116" s="43"/>
      <c r="BX116" s="43"/>
      <c r="BY116" s="43"/>
      <c r="CA116" s="43"/>
      <c r="CD116" s="43"/>
      <c r="CE116" s="43"/>
      <c r="CF116" s="43"/>
      <c r="CG116" s="43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39"/>
      <c r="DB116" s="39"/>
      <c r="DC116" s="39"/>
      <c r="DD116" s="39"/>
      <c r="DE116" s="39"/>
      <c r="DF116" s="39"/>
      <c r="DG116" s="41"/>
      <c r="DH116" s="39"/>
      <c r="DI116" s="44"/>
      <c r="DJ116" s="44"/>
      <c r="DK116" s="44"/>
      <c r="DL116" s="44"/>
      <c r="DM116" s="44"/>
      <c r="DN116" s="44"/>
      <c r="DO116" s="44"/>
      <c r="DP116" s="44"/>
    </row>
    <row r="117" spans="2:120" x14ac:dyDescent="0.2"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/>
      <c r="S117" s="39"/>
      <c r="T117" s="41"/>
      <c r="U117" s="42"/>
      <c r="V117" s="42"/>
      <c r="W117" s="42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9"/>
      <c r="BW117" s="43"/>
      <c r="BX117" s="43"/>
      <c r="BY117" s="43"/>
      <c r="CA117" s="43"/>
      <c r="CD117" s="43"/>
      <c r="CE117" s="43"/>
      <c r="CF117" s="43"/>
      <c r="CG117" s="43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39"/>
      <c r="DB117" s="39"/>
      <c r="DC117" s="39"/>
      <c r="DD117" s="39"/>
      <c r="DE117" s="39"/>
      <c r="DF117" s="39"/>
      <c r="DG117" s="41"/>
      <c r="DH117" s="39"/>
      <c r="DI117" s="44"/>
      <c r="DJ117" s="44"/>
      <c r="DK117" s="44"/>
      <c r="DL117" s="44"/>
      <c r="DM117" s="44"/>
      <c r="DN117" s="44"/>
      <c r="DO117" s="44"/>
      <c r="DP117" s="44"/>
    </row>
    <row r="118" spans="2:120" x14ac:dyDescent="0.2"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40"/>
      <c r="S118" s="39"/>
      <c r="T118" s="41"/>
      <c r="U118" s="42"/>
      <c r="V118" s="42"/>
      <c r="W118" s="42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9"/>
      <c r="BW118" s="43"/>
      <c r="BX118" s="43"/>
      <c r="BY118" s="43"/>
      <c r="CA118" s="43"/>
      <c r="CD118" s="43"/>
      <c r="CE118" s="43"/>
      <c r="CF118" s="43"/>
      <c r="CG118" s="43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39"/>
      <c r="DB118" s="39"/>
      <c r="DC118" s="39"/>
      <c r="DD118" s="39"/>
      <c r="DE118" s="39"/>
      <c r="DF118" s="39"/>
      <c r="DG118" s="41"/>
      <c r="DH118" s="39"/>
      <c r="DI118" s="44"/>
      <c r="DJ118" s="44"/>
      <c r="DK118" s="44"/>
      <c r="DL118" s="44"/>
      <c r="DM118" s="44"/>
      <c r="DN118" s="44"/>
      <c r="DO118" s="44"/>
      <c r="DP118" s="44"/>
    </row>
    <row r="119" spans="2:120" x14ac:dyDescent="0.2"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40"/>
      <c r="S119" s="39"/>
      <c r="T119" s="41"/>
      <c r="U119" s="42"/>
      <c r="V119" s="42"/>
      <c r="W119" s="42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9"/>
      <c r="BW119" s="43"/>
      <c r="BX119" s="43"/>
      <c r="BY119" s="43"/>
      <c r="CA119" s="43"/>
      <c r="CD119" s="43"/>
      <c r="CE119" s="43"/>
      <c r="CF119" s="43"/>
      <c r="CG119" s="43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39"/>
      <c r="DB119" s="39"/>
      <c r="DC119" s="39"/>
      <c r="DD119" s="39"/>
      <c r="DE119" s="39"/>
      <c r="DF119" s="39"/>
      <c r="DG119" s="41"/>
      <c r="DH119" s="39"/>
      <c r="DI119" s="44"/>
      <c r="DJ119" s="44"/>
      <c r="DK119" s="44"/>
      <c r="DL119" s="44"/>
      <c r="DM119" s="44"/>
      <c r="DN119" s="44"/>
      <c r="DO119" s="44"/>
      <c r="DP119" s="44"/>
    </row>
    <row r="120" spans="2:120" x14ac:dyDescent="0.2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/>
      <c r="S120" s="39"/>
      <c r="T120" s="41"/>
      <c r="U120" s="42"/>
      <c r="V120" s="42"/>
      <c r="W120" s="42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9"/>
      <c r="BW120" s="43"/>
      <c r="BX120" s="43"/>
      <c r="BY120" s="43"/>
      <c r="CA120" s="43"/>
      <c r="CD120" s="43"/>
      <c r="CE120" s="43"/>
      <c r="CF120" s="43"/>
      <c r="CG120" s="43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39"/>
      <c r="DB120" s="39"/>
      <c r="DC120" s="39"/>
      <c r="DD120" s="39"/>
      <c r="DE120" s="39"/>
      <c r="DF120" s="39"/>
      <c r="DG120" s="41"/>
      <c r="DH120" s="39"/>
      <c r="DI120" s="44"/>
      <c r="DJ120" s="44"/>
      <c r="DK120" s="44"/>
      <c r="DL120" s="44"/>
      <c r="DM120" s="44"/>
      <c r="DN120" s="44"/>
      <c r="DO120" s="44"/>
      <c r="DP120" s="44"/>
    </row>
    <row r="121" spans="2:120" x14ac:dyDescent="0.2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/>
      <c r="S121" s="39"/>
      <c r="T121" s="41"/>
      <c r="U121" s="42"/>
      <c r="V121" s="42"/>
      <c r="W121" s="42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9"/>
      <c r="BW121" s="43"/>
      <c r="BX121" s="43"/>
      <c r="BY121" s="43"/>
      <c r="CA121" s="43"/>
      <c r="CD121" s="43"/>
      <c r="CE121" s="43"/>
      <c r="CF121" s="43"/>
      <c r="CG121" s="43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39"/>
      <c r="DB121" s="39"/>
      <c r="DC121" s="39"/>
      <c r="DD121" s="39"/>
      <c r="DE121" s="39"/>
      <c r="DF121" s="39"/>
      <c r="DG121" s="41"/>
      <c r="DH121" s="39"/>
      <c r="DI121" s="44"/>
      <c r="DJ121" s="44"/>
      <c r="DK121" s="44"/>
      <c r="DL121" s="44"/>
      <c r="DM121" s="44"/>
      <c r="DN121" s="44"/>
      <c r="DO121" s="44"/>
      <c r="DP121" s="44"/>
    </row>
    <row r="122" spans="2:120" x14ac:dyDescent="0.2"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/>
      <c r="S122" s="39"/>
      <c r="T122" s="41"/>
      <c r="U122" s="42"/>
      <c r="V122" s="42"/>
      <c r="W122" s="42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9"/>
      <c r="BW122" s="43"/>
      <c r="BX122" s="43"/>
      <c r="BY122" s="43"/>
      <c r="CA122" s="43"/>
      <c r="CD122" s="43"/>
      <c r="CE122" s="43"/>
      <c r="CF122" s="43"/>
      <c r="CG122" s="43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39"/>
      <c r="DB122" s="39"/>
      <c r="DC122" s="39"/>
      <c r="DD122" s="39"/>
      <c r="DE122" s="39"/>
      <c r="DF122" s="39"/>
      <c r="DG122" s="41"/>
      <c r="DH122" s="39"/>
      <c r="DI122" s="44"/>
      <c r="DJ122" s="44"/>
      <c r="DK122" s="44"/>
      <c r="DL122" s="44"/>
      <c r="DM122" s="44"/>
      <c r="DN122" s="44"/>
      <c r="DO122" s="44"/>
      <c r="DP122" s="44"/>
    </row>
    <row r="123" spans="2:120" x14ac:dyDescent="0.2"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40"/>
      <c r="S123" s="39"/>
      <c r="T123" s="41"/>
      <c r="U123" s="42"/>
      <c r="V123" s="42"/>
      <c r="W123" s="42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9"/>
      <c r="BW123" s="43"/>
      <c r="BX123" s="43"/>
      <c r="BY123" s="43"/>
      <c r="CA123" s="43"/>
      <c r="CD123" s="43"/>
      <c r="CE123" s="43"/>
      <c r="CF123" s="43"/>
      <c r="CG123" s="43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39"/>
      <c r="DB123" s="39"/>
      <c r="DC123" s="39"/>
      <c r="DD123" s="39"/>
      <c r="DE123" s="39"/>
      <c r="DF123" s="39"/>
      <c r="DG123" s="41"/>
      <c r="DH123" s="39"/>
      <c r="DI123" s="44"/>
      <c r="DJ123" s="44"/>
      <c r="DK123" s="44"/>
      <c r="DL123" s="44"/>
      <c r="DM123" s="44"/>
      <c r="DN123" s="44"/>
      <c r="DO123" s="44"/>
      <c r="DP123" s="44"/>
    </row>
    <row r="124" spans="2:120" x14ac:dyDescent="0.2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0"/>
      <c r="S124" s="39"/>
      <c r="T124" s="41"/>
      <c r="U124" s="42"/>
      <c r="V124" s="42"/>
      <c r="W124" s="42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9"/>
      <c r="BW124" s="43"/>
      <c r="BX124" s="43"/>
      <c r="BY124" s="43"/>
      <c r="CA124" s="43"/>
      <c r="CD124" s="43"/>
      <c r="CE124" s="43"/>
      <c r="CF124" s="43"/>
      <c r="CG124" s="43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39"/>
      <c r="DB124" s="39"/>
      <c r="DC124" s="39"/>
      <c r="DD124" s="39"/>
      <c r="DE124" s="39"/>
      <c r="DF124" s="39"/>
      <c r="DG124" s="41"/>
      <c r="DH124" s="39"/>
      <c r="DI124" s="44"/>
      <c r="DJ124" s="44"/>
      <c r="DK124" s="44"/>
      <c r="DL124" s="44"/>
      <c r="DM124" s="44"/>
      <c r="DN124" s="44"/>
      <c r="DO124" s="44"/>
      <c r="DP124" s="44"/>
    </row>
    <row r="125" spans="2:120" x14ac:dyDescent="0.2"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/>
      <c r="S125" s="39"/>
      <c r="T125" s="41"/>
      <c r="U125" s="42"/>
      <c r="V125" s="42"/>
      <c r="W125" s="42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9"/>
      <c r="BW125" s="43"/>
      <c r="BX125" s="43"/>
      <c r="BY125" s="43"/>
      <c r="CA125" s="43"/>
      <c r="CD125" s="43"/>
      <c r="CE125" s="43"/>
      <c r="CF125" s="43"/>
      <c r="CG125" s="43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39"/>
      <c r="DB125" s="39"/>
      <c r="DC125" s="39"/>
      <c r="DD125" s="39"/>
      <c r="DE125" s="39"/>
      <c r="DF125" s="39"/>
      <c r="DG125" s="41"/>
      <c r="DH125" s="39"/>
      <c r="DI125" s="44"/>
      <c r="DJ125" s="44"/>
      <c r="DK125" s="44"/>
      <c r="DL125" s="44"/>
      <c r="DM125" s="44"/>
      <c r="DN125" s="44"/>
      <c r="DO125" s="44"/>
      <c r="DP125" s="44"/>
    </row>
    <row r="126" spans="2:120" x14ac:dyDescent="0.2"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0"/>
      <c r="S126" s="39"/>
      <c r="T126" s="41"/>
      <c r="U126" s="42"/>
      <c r="V126" s="42"/>
      <c r="W126" s="42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9"/>
      <c r="BW126" s="43"/>
      <c r="BX126" s="43"/>
      <c r="BY126" s="43"/>
      <c r="CA126" s="43"/>
      <c r="CD126" s="43"/>
      <c r="CE126" s="43"/>
      <c r="CF126" s="43"/>
      <c r="CG126" s="43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39"/>
      <c r="DB126" s="39"/>
      <c r="DC126" s="39"/>
      <c r="DD126" s="39"/>
      <c r="DE126" s="39"/>
      <c r="DF126" s="39"/>
      <c r="DG126" s="41"/>
      <c r="DH126" s="39"/>
      <c r="DI126" s="44"/>
      <c r="DJ126" s="44"/>
      <c r="DK126" s="44"/>
      <c r="DL126" s="44"/>
      <c r="DM126" s="44"/>
      <c r="DN126" s="44"/>
      <c r="DO126" s="44"/>
      <c r="DP126" s="44"/>
    </row>
    <row r="127" spans="2:120" x14ac:dyDescent="0.2"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0"/>
      <c r="S127" s="39"/>
      <c r="T127" s="41"/>
      <c r="U127" s="42"/>
      <c r="V127" s="42"/>
      <c r="W127" s="42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9"/>
      <c r="BW127" s="43"/>
      <c r="BX127" s="43"/>
      <c r="BY127" s="43"/>
      <c r="CA127" s="43"/>
      <c r="CD127" s="43"/>
      <c r="CE127" s="43"/>
      <c r="CF127" s="43"/>
      <c r="CG127" s="43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39"/>
      <c r="DB127" s="39"/>
      <c r="DC127" s="39"/>
      <c r="DD127" s="39"/>
      <c r="DE127" s="39"/>
      <c r="DF127" s="39"/>
      <c r="DG127" s="41"/>
      <c r="DH127" s="39"/>
      <c r="DI127" s="44"/>
      <c r="DJ127" s="44"/>
      <c r="DK127" s="44"/>
      <c r="DL127" s="44"/>
      <c r="DM127" s="44"/>
      <c r="DN127" s="44"/>
      <c r="DO127" s="44"/>
      <c r="DP127" s="44"/>
    </row>
    <row r="128" spans="2:120" x14ac:dyDescent="0.2"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/>
      <c r="S128" s="39"/>
      <c r="T128" s="41"/>
      <c r="U128" s="42"/>
      <c r="V128" s="42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9"/>
      <c r="BW128" s="43"/>
      <c r="BX128" s="43"/>
      <c r="BY128" s="43"/>
      <c r="CA128" s="43"/>
      <c r="CD128" s="43"/>
      <c r="CE128" s="43"/>
      <c r="CF128" s="43"/>
      <c r="CG128" s="43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39"/>
      <c r="DB128" s="39"/>
      <c r="DC128" s="39"/>
      <c r="DD128" s="39"/>
      <c r="DE128" s="39"/>
      <c r="DF128" s="39"/>
      <c r="DG128" s="41"/>
      <c r="DH128" s="39"/>
      <c r="DI128" s="44"/>
      <c r="DJ128" s="44"/>
      <c r="DK128" s="44"/>
      <c r="DL128" s="44"/>
      <c r="DM128" s="44"/>
      <c r="DN128" s="44"/>
      <c r="DO128" s="44"/>
      <c r="DP128" s="44"/>
    </row>
    <row r="129" spans="2:120" x14ac:dyDescent="0.2"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40"/>
      <c r="S129" s="39"/>
      <c r="T129" s="41"/>
      <c r="U129" s="42"/>
      <c r="V129" s="42"/>
      <c r="W129" s="42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9"/>
      <c r="BW129" s="43"/>
      <c r="BX129" s="43"/>
      <c r="BY129" s="43"/>
      <c r="CA129" s="43"/>
      <c r="CD129" s="43"/>
      <c r="CE129" s="43"/>
      <c r="CF129" s="43"/>
      <c r="CG129" s="43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39"/>
      <c r="DB129" s="39"/>
      <c r="DC129" s="39"/>
      <c r="DD129" s="39"/>
      <c r="DE129" s="39"/>
      <c r="DF129" s="39"/>
      <c r="DG129" s="41"/>
      <c r="DH129" s="39"/>
      <c r="DI129" s="44"/>
      <c r="DJ129" s="44"/>
      <c r="DK129" s="44"/>
      <c r="DL129" s="44"/>
      <c r="DM129" s="44"/>
      <c r="DN129" s="44"/>
      <c r="DO129" s="44"/>
      <c r="DP129" s="44"/>
    </row>
    <row r="130" spans="2:120" x14ac:dyDescent="0.2"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/>
      <c r="S130" s="39"/>
      <c r="T130" s="41"/>
      <c r="U130" s="42"/>
      <c r="V130" s="42"/>
      <c r="W130" s="42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9"/>
      <c r="BW130" s="43"/>
      <c r="BX130" s="43"/>
      <c r="BY130" s="43"/>
      <c r="CA130" s="43"/>
      <c r="CD130" s="43"/>
      <c r="CE130" s="43"/>
      <c r="CF130" s="43"/>
      <c r="CG130" s="43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39"/>
      <c r="DB130" s="39"/>
      <c r="DC130" s="39"/>
      <c r="DD130" s="39"/>
      <c r="DE130" s="39"/>
      <c r="DF130" s="39"/>
      <c r="DG130" s="41"/>
      <c r="DH130" s="39"/>
      <c r="DI130" s="44"/>
      <c r="DJ130" s="44"/>
      <c r="DK130" s="44"/>
      <c r="DL130" s="44"/>
      <c r="DM130" s="44"/>
      <c r="DN130" s="44"/>
      <c r="DO130" s="44"/>
      <c r="DP130" s="44"/>
    </row>
    <row r="131" spans="2:120" x14ac:dyDescent="0.2"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40"/>
      <c r="S131" s="39"/>
      <c r="T131" s="41"/>
      <c r="U131" s="42"/>
      <c r="V131" s="42"/>
      <c r="W131" s="42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9"/>
      <c r="BW131" s="43"/>
      <c r="BX131" s="43"/>
      <c r="BY131" s="43"/>
      <c r="CA131" s="43"/>
      <c r="CD131" s="43"/>
      <c r="CE131" s="43"/>
      <c r="CF131" s="43"/>
      <c r="CG131" s="43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39"/>
      <c r="DB131" s="39"/>
      <c r="DC131" s="39"/>
      <c r="DD131" s="39"/>
      <c r="DE131" s="39"/>
      <c r="DF131" s="39"/>
      <c r="DG131" s="41"/>
      <c r="DH131" s="39"/>
      <c r="DI131" s="44"/>
      <c r="DJ131" s="44"/>
      <c r="DK131" s="44"/>
      <c r="DL131" s="44"/>
      <c r="DM131" s="44"/>
      <c r="DN131" s="44"/>
      <c r="DO131" s="44"/>
      <c r="DP131" s="44"/>
    </row>
    <row r="132" spans="2:120" x14ac:dyDescent="0.2"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0"/>
      <c r="S132" s="39"/>
      <c r="T132" s="41"/>
      <c r="U132" s="42"/>
      <c r="V132" s="42"/>
      <c r="W132" s="42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9"/>
      <c r="BW132" s="43"/>
      <c r="BX132" s="43"/>
      <c r="BY132" s="43"/>
      <c r="CA132" s="43"/>
      <c r="CD132" s="43"/>
      <c r="CE132" s="43"/>
      <c r="CF132" s="43"/>
      <c r="CG132" s="43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39"/>
      <c r="DB132" s="39"/>
      <c r="DC132" s="39"/>
      <c r="DD132" s="39"/>
      <c r="DE132" s="39"/>
      <c r="DF132" s="39"/>
      <c r="DG132" s="41"/>
      <c r="DH132" s="39"/>
      <c r="DI132" s="44"/>
      <c r="DJ132" s="44"/>
      <c r="DK132" s="44"/>
      <c r="DL132" s="44"/>
      <c r="DM132" s="44"/>
      <c r="DN132" s="44"/>
      <c r="DO132" s="44"/>
      <c r="DP132" s="44"/>
    </row>
    <row r="133" spans="2:120" x14ac:dyDescent="0.2"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40"/>
      <c r="S133" s="39"/>
      <c r="T133" s="41"/>
      <c r="U133" s="42"/>
      <c r="V133" s="42"/>
      <c r="W133" s="42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9"/>
      <c r="BW133" s="43"/>
      <c r="BX133" s="43"/>
      <c r="BY133" s="43"/>
      <c r="CA133" s="43"/>
      <c r="CD133" s="43"/>
      <c r="CE133" s="43"/>
      <c r="CF133" s="43"/>
      <c r="CG133" s="43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39"/>
      <c r="DB133" s="39"/>
      <c r="DC133" s="39"/>
      <c r="DD133" s="39"/>
      <c r="DE133" s="39"/>
      <c r="DF133" s="39"/>
      <c r="DG133" s="41"/>
      <c r="DH133" s="39"/>
      <c r="DI133" s="44"/>
      <c r="DJ133" s="44"/>
      <c r="DK133" s="44"/>
      <c r="DL133" s="44"/>
      <c r="DM133" s="44"/>
      <c r="DN133" s="44"/>
      <c r="DO133" s="44"/>
      <c r="DP133" s="44"/>
    </row>
    <row r="134" spans="2:120" x14ac:dyDescent="0.2"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/>
      <c r="S134" s="39"/>
      <c r="T134" s="41"/>
      <c r="U134" s="42"/>
      <c r="V134" s="42"/>
      <c r="W134" s="42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9"/>
      <c r="BW134" s="43"/>
      <c r="BX134" s="43"/>
      <c r="BY134" s="43"/>
      <c r="CA134" s="43"/>
      <c r="CD134" s="43"/>
      <c r="CE134" s="43"/>
      <c r="CF134" s="43"/>
      <c r="CG134" s="43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39"/>
      <c r="DB134" s="39"/>
      <c r="DC134" s="39"/>
      <c r="DD134" s="39"/>
      <c r="DE134" s="39"/>
      <c r="DF134" s="39"/>
      <c r="DG134" s="41"/>
      <c r="DH134" s="39"/>
      <c r="DI134" s="44"/>
      <c r="DJ134" s="44"/>
      <c r="DK134" s="44"/>
      <c r="DL134" s="44"/>
      <c r="DM134" s="44"/>
      <c r="DN134" s="44"/>
      <c r="DO134" s="44"/>
      <c r="DP134" s="44"/>
    </row>
    <row r="135" spans="2:120" x14ac:dyDescent="0.2"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40"/>
      <c r="S135" s="39"/>
      <c r="T135" s="41"/>
      <c r="U135" s="42"/>
      <c r="V135" s="42"/>
      <c r="W135" s="42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9"/>
      <c r="BW135" s="43"/>
      <c r="BX135" s="43"/>
      <c r="BY135" s="43"/>
      <c r="CA135" s="43"/>
      <c r="CD135" s="43"/>
      <c r="CE135" s="43"/>
      <c r="CF135" s="43"/>
      <c r="CG135" s="43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39"/>
      <c r="DB135" s="39"/>
      <c r="DC135" s="39"/>
      <c r="DD135" s="39"/>
      <c r="DE135" s="39"/>
      <c r="DF135" s="39"/>
      <c r="DG135" s="41"/>
      <c r="DH135" s="39"/>
      <c r="DI135" s="44"/>
      <c r="DJ135" s="44"/>
      <c r="DK135" s="44"/>
      <c r="DL135" s="44"/>
      <c r="DM135" s="44"/>
      <c r="DN135" s="44"/>
      <c r="DO135" s="44"/>
      <c r="DP135" s="44"/>
    </row>
    <row r="136" spans="2:120" x14ac:dyDescent="0.2"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0"/>
      <c r="S136" s="39"/>
      <c r="T136" s="41"/>
      <c r="U136" s="42"/>
      <c r="V136" s="42"/>
      <c r="W136" s="42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9"/>
      <c r="BW136" s="43"/>
      <c r="BX136" s="43"/>
      <c r="BY136" s="43"/>
      <c r="CA136" s="43"/>
      <c r="CD136" s="43"/>
      <c r="CE136" s="43"/>
      <c r="CF136" s="43"/>
      <c r="CG136" s="43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39"/>
      <c r="DB136" s="39"/>
      <c r="DC136" s="39"/>
      <c r="DD136" s="39"/>
      <c r="DE136" s="39"/>
      <c r="DF136" s="39"/>
      <c r="DG136" s="41"/>
      <c r="DH136" s="39"/>
      <c r="DI136" s="44"/>
      <c r="DJ136" s="44"/>
      <c r="DK136" s="44"/>
      <c r="DL136" s="44"/>
      <c r="DM136" s="44"/>
      <c r="DN136" s="44"/>
      <c r="DO136" s="44"/>
      <c r="DP136" s="44"/>
    </row>
    <row r="137" spans="2:120" x14ac:dyDescent="0.2"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/>
      <c r="S137" s="39"/>
      <c r="T137" s="41"/>
      <c r="U137" s="42"/>
      <c r="V137" s="42"/>
      <c r="W137" s="42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9"/>
      <c r="BW137" s="43"/>
      <c r="BX137" s="43"/>
      <c r="BY137" s="43"/>
      <c r="CA137" s="43"/>
      <c r="CD137" s="43"/>
      <c r="CE137" s="43"/>
      <c r="CF137" s="43"/>
      <c r="CG137" s="43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39"/>
      <c r="DB137" s="39"/>
      <c r="DC137" s="39"/>
      <c r="DD137" s="39"/>
      <c r="DE137" s="39"/>
      <c r="DF137" s="39"/>
      <c r="DG137" s="41"/>
      <c r="DH137" s="39"/>
      <c r="DI137" s="44"/>
      <c r="DJ137" s="44"/>
      <c r="DK137" s="44"/>
      <c r="DL137" s="44"/>
      <c r="DM137" s="44"/>
      <c r="DN137" s="44"/>
      <c r="DO137" s="44"/>
      <c r="DP137" s="44"/>
    </row>
    <row r="138" spans="2:120" x14ac:dyDescent="0.2"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40"/>
      <c r="S138" s="39"/>
      <c r="T138" s="41"/>
      <c r="U138" s="42"/>
      <c r="V138" s="42"/>
      <c r="W138" s="42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9"/>
      <c r="BW138" s="43"/>
      <c r="BX138" s="43"/>
      <c r="BY138" s="43"/>
      <c r="CA138" s="43"/>
      <c r="CD138" s="43"/>
      <c r="CE138" s="43"/>
      <c r="CF138" s="43"/>
      <c r="CG138" s="43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39"/>
      <c r="DB138" s="39"/>
      <c r="DC138" s="39"/>
      <c r="DD138" s="39"/>
      <c r="DE138" s="39"/>
      <c r="DF138" s="39"/>
      <c r="DG138" s="41"/>
      <c r="DH138" s="39"/>
      <c r="DI138" s="44"/>
      <c r="DJ138" s="44"/>
      <c r="DK138" s="44"/>
      <c r="DL138" s="44"/>
      <c r="DM138" s="44"/>
      <c r="DN138" s="44"/>
      <c r="DO138" s="44"/>
      <c r="DP138" s="44"/>
    </row>
    <row r="139" spans="2:120" x14ac:dyDescent="0.2"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40"/>
      <c r="S139" s="39"/>
      <c r="T139" s="41"/>
      <c r="U139" s="42"/>
      <c r="V139" s="42"/>
      <c r="W139" s="42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9"/>
      <c r="BW139" s="43"/>
      <c r="BX139" s="43"/>
      <c r="BY139" s="43"/>
      <c r="CA139" s="43"/>
      <c r="CD139" s="43"/>
      <c r="CE139" s="43"/>
      <c r="CF139" s="43"/>
      <c r="CG139" s="43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39"/>
      <c r="DB139" s="39"/>
      <c r="DC139" s="39"/>
      <c r="DD139" s="39"/>
      <c r="DE139" s="39"/>
      <c r="DF139" s="39"/>
      <c r="DG139" s="41"/>
      <c r="DH139" s="39"/>
      <c r="DI139" s="44"/>
      <c r="DJ139" s="44"/>
      <c r="DK139" s="44"/>
      <c r="DL139" s="44"/>
      <c r="DM139" s="44"/>
      <c r="DN139" s="44"/>
      <c r="DO139" s="44"/>
      <c r="DP139" s="44"/>
    </row>
    <row r="140" spans="2:120" x14ac:dyDescent="0.2"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40"/>
      <c r="S140" s="39"/>
      <c r="T140" s="41"/>
      <c r="U140" s="42"/>
      <c r="V140" s="42"/>
      <c r="W140" s="42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9"/>
      <c r="BW140" s="43"/>
      <c r="BX140" s="43"/>
      <c r="BY140" s="43"/>
      <c r="CA140" s="43"/>
      <c r="CD140" s="43"/>
      <c r="CE140" s="43"/>
      <c r="CF140" s="43"/>
      <c r="CG140" s="43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39"/>
      <c r="DB140" s="39"/>
      <c r="DC140" s="39"/>
      <c r="DD140" s="39"/>
      <c r="DE140" s="39"/>
      <c r="DF140" s="39"/>
      <c r="DG140" s="41"/>
      <c r="DH140" s="39"/>
      <c r="DI140" s="44"/>
      <c r="DJ140" s="44"/>
      <c r="DK140" s="44"/>
      <c r="DL140" s="44"/>
      <c r="DM140" s="44"/>
      <c r="DN140" s="44"/>
      <c r="DO140" s="44"/>
      <c r="DP140" s="44"/>
    </row>
    <row r="141" spans="2:120" x14ac:dyDescent="0.2"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/>
      <c r="S141" s="39"/>
      <c r="T141" s="41"/>
      <c r="U141" s="42"/>
      <c r="V141" s="42"/>
      <c r="W141" s="42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9"/>
      <c r="BW141" s="43"/>
      <c r="BX141" s="43"/>
      <c r="BY141" s="43"/>
      <c r="CA141" s="43"/>
      <c r="CD141" s="43"/>
      <c r="CE141" s="43"/>
      <c r="CF141" s="43"/>
      <c r="CG141" s="43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39"/>
      <c r="DB141" s="39"/>
      <c r="DC141" s="39"/>
      <c r="DD141" s="39"/>
      <c r="DE141" s="39"/>
      <c r="DF141" s="39"/>
      <c r="DG141" s="41"/>
      <c r="DH141" s="39"/>
      <c r="DI141" s="44"/>
      <c r="DJ141" s="44"/>
      <c r="DK141" s="44"/>
      <c r="DL141" s="44"/>
      <c r="DM141" s="44"/>
      <c r="DN141" s="44"/>
      <c r="DO141" s="44"/>
      <c r="DP141" s="44"/>
    </row>
    <row r="142" spans="2:120" x14ac:dyDescent="0.2">
      <c r="B142" s="38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/>
      <c r="S142" s="39"/>
      <c r="T142" s="41"/>
      <c r="U142" s="42"/>
      <c r="V142" s="42"/>
      <c r="W142" s="42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9"/>
      <c r="BW142" s="43"/>
      <c r="BX142" s="43"/>
      <c r="BY142" s="43"/>
      <c r="CA142" s="43"/>
      <c r="CD142" s="43"/>
      <c r="CE142" s="43"/>
      <c r="CF142" s="43"/>
      <c r="CG142" s="43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39"/>
      <c r="DB142" s="39"/>
      <c r="DC142" s="39"/>
      <c r="DD142" s="39"/>
      <c r="DE142" s="39"/>
      <c r="DF142" s="39"/>
      <c r="DG142" s="41"/>
      <c r="DH142" s="39"/>
      <c r="DI142" s="44"/>
      <c r="DJ142" s="44"/>
      <c r="DK142" s="44"/>
      <c r="DL142" s="44"/>
      <c r="DM142" s="44"/>
      <c r="DN142" s="44"/>
      <c r="DO142" s="44"/>
      <c r="DP142" s="44"/>
    </row>
    <row r="143" spans="2:120" x14ac:dyDescent="0.2">
      <c r="B143" s="38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40"/>
      <c r="S143" s="39"/>
      <c r="T143" s="41"/>
      <c r="U143" s="42"/>
      <c r="V143" s="42"/>
      <c r="W143" s="42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9"/>
      <c r="BW143" s="43"/>
      <c r="BX143" s="43"/>
      <c r="BY143" s="43"/>
      <c r="CA143" s="43"/>
      <c r="CD143" s="43"/>
      <c r="CE143" s="43"/>
      <c r="CF143" s="43"/>
      <c r="CG143" s="43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39"/>
      <c r="DB143" s="39"/>
      <c r="DC143" s="39"/>
      <c r="DD143" s="39"/>
      <c r="DE143" s="39"/>
      <c r="DF143" s="39"/>
      <c r="DG143" s="41"/>
      <c r="DH143" s="39"/>
      <c r="DI143" s="44"/>
      <c r="DJ143" s="44"/>
      <c r="DK143" s="44"/>
      <c r="DL143" s="44"/>
      <c r="DM143" s="44"/>
      <c r="DN143" s="44"/>
      <c r="DO143" s="44"/>
      <c r="DP143" s="44"/>
    </row>
    <row r="144" spans="2:120" x14ac:dyDescent="0.2">
      <c r="B144" s="38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/>
      <c r="S144" s="39"/>
      <c r="T144" s="41"/>
      <c r="U144" s="42"/>
      <c r="V144" s="42"/>
      <c r="W144" s="42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9"/>
      <c r="BW144" s="43"/>
      <c r="BX144" s="43"/>
      <c r="BY144" s="43"/>
      <c r="CA144" s="43"/>
      <c r="CD144" s="43"/>
      <c r="CE144" s="43"/>
      <c r="CF144" s="43"/>
      <c r="CG144" s="43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39"/>
      <c r="DB144" s="39"/>
      <c r="DC144" s="39"/>
      <c r="DD144" s="39"/>
      <c r="DE144" s="39"/>
      <c r="DF144" s="39"/>
      <c r="DG144" s="41"/>
      <c r="DH144" s="39"/>
      <c r="DI144" s="44"/>
      <c r="DJ144" s="44"/>
      <c r="DK144" s="44"/>
      <c r="DL144" s="44"/>
      <c r="DM144" s="44"/>
      <c r="DN144" s="44"/>
      <c r="DO144" s="44"/>
      <c r="DP144" s="44"/>
    </row>
    <row r="145" spans="2:120" x14ac:dyDescent="0.2"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/>
      <c r="S145" s="39"/>
      <c r="T145" s="41"/>
      <c r="U145" s="42"/>
      <c r="V145" s="42"/>
      <c r="W145" s="42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9"/>
      <c r="BW145" s="43"/>
      <c r="BX145" s="43"/>
      <c r="BY145" s="43"/>
      <c r="CA145" s="43"/>
      <c r="CD145" s="43"/>
      <c r="CE145" s="43"/>
      <c r="CF145" s="43"/>
      <c r="CG145" s="43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39"/>
      <c r="DB145" s="39"/>
      <c r="DC145" s="39"/>
      <c r="DD145" s="39"/>
      <c r="DE145" s="39"/>
      <c r="DF145" s="39"/>
      <c r="DG145" s="41"/>
      <c r="DH145" s="39"/>
      <c r="DI145" s="44"/>
      <c r="DJ145" s="44"/>
      <c r="DK145" s="44"/>
      <c r="DL145" s="44"/>
      <c r="DM145" s="44"/>
      <c r="DN145" s="44"/>
      <c r="DO145" s="44"/>
      <c r="DP145" s="44"/>
    </row>
    <row r="146" spans="2:120" x14ac:dyDescent="0.2">
      <c r="B146" s="38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40"/>
      <c r="S146" s="39"/>
      <c r="T146" s="41"/>
      <c r="U146" s="42"/>
      <c r="V146" s="42"/>
      <c r="W146" s="42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9"/>
      <c r="BW146" s="43"/>
      <c r="BX146" s="43"/>
      <c r="BY146" s="43"/>
      <c r="CA146" s="43"/>
      <c r="CD146" s="43"/>
      <c r="CE146" s="43"/>
      <c r="CF146" s="43"/>
      <c r="CG146" s="43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39"/>
      <c r="DB146" s="39"/>
      <c r="DC146" s="39"/>
      <c r="DD146" s="39"/>
      <c r="DE146" s="39"/>
      <c r="DF146" s="39"/>
      <c r="DG146" s="41"/>
      <c r="DH146" s="39"/>
      <c r="DI146" s="44"/>
      <c r="DJ146" s="44"/>
      <c r="DK146" s="44"/>
      <c r="DL146" s="44"/>
      <c r="DM146" s="44"/>
      <c r="DN146" s="44"/>
      <c r="DO146" s="44"/>
      <c r="DP146" s="44"/>
    </row>
    <row r="147" spans="2:120" x14ac:dyDescent="0.2">
      <c r="B147" s="38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40"/>
      <c r="S147" s="39"/>
      <c r="T147" s="41"/>
      <c r="U147" s="42"/>
      <c r="V147" s="42"/>
      <c r="W147" s="42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9"/>
      <c r="BW147" s="43"/>
      <c r="BX147" s="43"/>
      <c r="BY147" s="43"/>
      <c r="CA147" s="43"/>
      <c r="CD147" s="43"/>
      <c r="CE147" s="43"/>
      <c r="CF147" s="43"/>
      <c r="CG147" s="43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39"/>
      <c r="DB147" s="39"/>
      <c r="DC147" s="39"/>
      <c r="DD147" s="39"/>
      <c r="DE147" s="39"/>
      <c r="DF147" s="39"/>
      <c r="DG147" s="41"/>
      <c r="DH147" s="39"/>
      <c r="DI147" s="44"/>
      <c r="DJ147" s="44"/>
      <c r="DK147" s="44"/>
      <c r="DL147" s="44"/>
      <c r="DM147" s="44"/>
      <c r="DN147" s="44"/>
      <c r="DO147" s="44"/>
      <c r="DP147" s="44"/>
    </row>
    <row r="148" spans="2:120" x14ac:dyDescent="0.2">
      <c r="B148" s="38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40"/>
      <c r="S148" s="39"/>
      <c r="T148" s="41"/>
      <c r="U148" s="42"/>
      <c r="V148" s="42"/>
      <c r="W148" s="42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9"/>
      <c r="BW148" s="43"/>
      <c r="BX148" s="43"/>
      <c r="BY148" s="43"/>
      <c r="CA148" s="43"/>
      <c r="CD148" s="43"/>
      <c r="CE148" s="43"/>
      <c r="CF148" s="43"/>
      <c r="CG148" s="43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39"/>
      <c r="DB148" s="39"/>
      <c r="DC148" s="39"/>
      <c r="DD148" s="39"/>
      <c r="DE148" s="39"/>
      <c r="DF148" s="39"/>
      <c r="DG148" s="41"/>
      <c r="DH148" s="39"/>
      <c r="DI148" s="44"/>
      <c r="DJ148" s="44"/>
      <c r="DK148" s="44"/>
      <c r="DL148" s="44"/>
      <c r="DM148" s="44"/>
      <c r="DN148" s="44"/>
      <c r="DO148" s="44"/>
      <c r="DP148" s="44"/>
    </row>
    <row r="149" spans="2:120" x14ac:dyDescent="0.2">
      <c r="B149" s="38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/>
      <c r="S149" s="39"/>
      <c r="T149" s="41"/>
      <c r="U149" s="42"/>
      <c r="V149" s="42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9"/>
      <c r="BW149" s="43"/>
      <c r="BX149" s="43"/>
      <c r="BY149" s="43"/>
      <c r="CA149" s="43"/>
      <c r="CD149" s="43"/>
      <c r="CE149" s="43"/>
      <c r="CF149" s="43"/>
      <c r="CG149" s="43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39"/>
      <c r="DB149" s="39"/>
      <c r="DC149" s="39"/>
      <c r="DD149" s="39"/>
      <c r="DE149" s="39"/>
      <c r="DF149" s="39"/>
      <c r="DG149" s="41"/>
      <c r="DH149" s="39"/>
      <c r="DI149" s="44"/>
      <c r="DJ149" s="44"/>
      <c r="DK149" s="44"/>
      <c r="DL149" s="44"/>
      <c r="DM149" s="44"/>
      <c r="DN149" s="44"/>
      <c r="DO149" s="44"/>
      <c r="DP149" s="44"/>
    </row>
    <row r="150" spans="2:120" x14ac:dyDescent="0.2"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/>
      <c r="S150" s="39"/>
      <c r="T150" s="41"/>
      <c r="U150" s="42"/>
      <c r="V150" s="42"/>
      <c r="W150" s="42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9"/>
      <c r="BW150" s="43"/>
      <c r="BX150" s="43"/>
      <c r="BY150" s="43"/>
      <c r="CA150" s="43"/>
      <c r="CD150" s="43"/>
      <c r="CE150" s="43"/>
      <c r="CF150" s="43"/>
      <c r="CG150" s="43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39"/>
      <c r="DB150" s="39"/>
      <c r="DC150" s="39"/>
      <c r="DD150" s="39"/>
      <c r="DE150" s="39"/>
      <c r="DF150" s="39"/>
      <c r="DG150" s="41"/>
      <c r="DH150" s="39"/>
      <c r="DI150" s="44"/>
      <c r="DJ150" s="44"/>
      <c r="DK150" s="44"/>
      <c r="DL150" s="44"/>
      <c r="DM150" s="44"/>
      <c r="DN150" s="44"/>
      <c r="DO150" s="44"/>
      <c r="DP150" s="44"/>
    </row>
    <row r="151" spans="2:120" x14ac:dyDescent="0.2">
      <c r="B151" s="38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/>
      <c r="S151" s="39"/>
      <c r="T151" s="41"/>
      <c r="U151" s="42"/>
      <c r="V151" s="42"/>
      <c r="W151" s="42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9"/>
      <c r="BW151" s="43"/>
      <c r="BX151" s="43"/>
      <c r="BY151" s="43"/>
      <c r="CA151" s="43"/>
      <c r="CD151" s="43"/>
      <c r="CE151" s="43"/>
      <c r="CF151" s="43"/>
      <c r="CG151" s="43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39"/>
      <c r="DB151" s="39"/>
      <c r="DC151" s="39"/>
      <c r="DD151" s="39"/>
      <c r="DE151" s="39"/>
      <c r="DF151" s="39"/>
      <c r="DG151" s="41"/>
      <c r="DH151" s="39"/>
      <c r="DI151" s="44"/>
      <c r="DJ151" s="44"/>
      <c r="DK151" s="44"/>
      <c r="DL151" s="44"/>
      <c r="DM151" s="44"/>
      <c r="DN151" s="44"/>
      <c r="DO151" s="44"/>
      <c r="DP151" s="44"/>
    </row>
    <row r="152" spans="2:120" x14ac:dyDescent="0.2">
      <c r="B152" s="38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/>
      <c r="S152" s="39"/>
      <c r="T152" s="41"/>
      <c r="U152" s="42"/>
      <c r="V152" s="42"/>
      <c r="W152" s="42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9"/>
      <c r="BW152" s="43"/>
      <c r="BX152" s="43"/>
      <c r="BY152" s="43"/>
      <c r="CA152" s="43"/>
      <c r="CD152" s="43"/>
      <c r="CE152" s="43"/>
      <c r="CF152" s="43"/>
      <c r="CG152" s="43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39"/>
      <c r="DB152" s="39"/>
      <c r="DC152" s="39"/>
      <c r="DD152" s="39"/>
      <c r="DE152" s="39"/>
      <c r="DF152" s="39"/>
      <c r="DG152" s="41"/>
      <c r="DH152" s="39"/>
      <c r="DI152" s="44"/>
      <c r="DJ152" s="44"/>
      <c r="DK152" s="44"/>
      <c r="DL152" s="44"/>
      <c r="DM152" s="44"/>
      <c r="DN152" s="44"/>
      <c r="DO152" s="44"/>
      <c r="DP152" s="44"/>
    </row>
    <row r="153" spans="2:120" x14ac:dyDescent="0.2">
      <c r="B153" s="38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/>
      <c r="S153" s="39"/>
      <c r="T153" s="41"/>
      <c r="U153" s="42"/>
      <c r="V153" s="42"/>
      <c r="W153" s="42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9"/>
      <c r="BW153" s="43"/>
      <c r="BX153" s="43"/>
      <c r="BY153" s="43"/>
      <c r="CA153" s="43"/>
      <c r="CD153" s="43"/>
      <c r="CE153" s="43"/>
      <c r="CF153" s="43"/>
      <c r="CG153" s="43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39"/>
      <c r="DB153" s="39"/>
      <c r="DC153" s="39"/>
      <c r="DD153" s="39"/>
      <c r="DE153" s="39"/>
      <c r="DF153" s="39"/>
      <c r="DG153" s="41"/>
      <c r="DH153" s="39"/>
      <c r="DI153" s="44"/>
      <c r="DJ153" s="44"/>
      <c r="DK153" s="44"/>
      <c r="DL153" s="44"/>
      <c r="DM153" s="44"/>
      <c r="DN153" s="44"/>
      <c r="DO153" s="44"/>
      <c r="DP153" s="44"/>
    </row>
    <row r="154" spans="2:120" x14ac:dyDescent="0.2">
      <c r="B154" s="38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/>
      <c r="S154" s="39"/>
      <c r="T154" s="41"/>
      <c r="U154" s="42"/>
      <c r="V154" s="42"/>
      <c r="W154" s="42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9"/>
      <c r="BW154" s="43"/>
      <c r="BX154" s="43"/>
      <c r="BY154" s="43"/>
      <c r="CA154" s="43"/>
      <c r="CD154" s="43"/>
      <c r="CE154" s="43"/>
      <c r="CF154" s="43"/>
      <c r="CG154" s="43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39"/>
      <c r="DB154" s="39"/>
      <c r="DC154" s="39"/>
      <c r="DD154" s="39"/>
      <c r="DE154" s="39"/>
      <c r="DF154" s="39"/>
      <c r="DG154" s="41"/>
      <c r="DH154" s="39"/>
      <c r="DI154" s="44"/>
      <c r="DJ154" s="44"/>
      <c r="DK154" s="44"/>
      <c r="DL154" s="44"/>
      <c r="DM154" s="44"/>
      <c r="DN154" s="44"/>
      <c r="DO154" s="44"/>
      <c r="DP154" s="44"/>
    </row>
    <row r="155" spans="2:120" x14ac:dyDescent="0.2">
      <c r="B155" s="38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/>
      <c r="S155" s="39"/>
      <c r="T155" s="41"/>
      <c r="U155" s="42"/>
      <c r="V155" s="42"/>
      <c r="W155" s="42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9"/>
      <c r="BW155" s="43"/>
      <c r="BX155" s="43"/>
      <c r="BY155" s="43"/>
      <c r="CA155" s="43"/>
      <c r="CD155" s="43"/>
      <c r="CE155" s="43"/>
      <c r="CF155" s="43"/>
      <c r="CG155" s="43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39"/>
      <c r="DB155" s="39"/>
      <c r="DC155" s="39"/>
      <c r="DD155" s="39"/>
      <c r="DE155" s="39"/>
      <c r="DF155" s="39"/>
      <c r="DG155" s="41"/>
      <c r="DH155" s="39"/>
      <c r="DI155" s="44"/>
      <c r="DJ155" s="44"/>
      <c r="DK155" s="44"/>
      <c r="DL155" s="44"/>
      <c r="DM155" s="44"/>
      <c r="DN155" s="44"/>
      <c r="DO155" s="44"/>
      <c r="DP155" s="44"/>
    </row>
    <row r="156" spans="2:120" x14ac:dyDescent="0.2">
      <c r="B156" s="38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/>
      <c r="S156" s="39"/>
      <c r="T156" s="41"/>
      <c r="U156" s="42"/>
      <c r="V156" s="42"/>
      <c r="W156" s="42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9"/>
      <c r="BW156" s="43"/>
      <c r="BX156" s="43"/>
      <c r="BY156" s="43"/>
      <c r="CA156" s="43"/>
      <c r="CD156" s="43"/>
      <c r="CE156" s="43"/>
      <c r="CF156" s="43"/>
      <c r="CG156" s="43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39"/>
      <c r="DB156" s="39"/>
      <c r="DC156" s="39"/>
      <c r="DD156" s="39"/>
      <c r="DE156" s="39"/>
      <c r="DF156" s="39"/>
      <c r="DG156" s="41"/>
      <c r="DH156" s="39"/>
      <c r="DI156" s="44"/>
      <c r="DJ156" s="44"/>
      <c r="DK156" s="44"/>
      <c r="DL156" s="44"/>
      <c r="DM156" s="44"/>
      <c r="DN156" s="44"/>
      <c r="DO156" s="44"/>
      <c r="DP156" s="44"/>
    </row>
    <row r="157" spans="2:120" x14ac:dyDescent="0.2">
      <c r="B157" s="38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/>
      <c r="S157" s="39"/>
      <c r="T157" s="41"/>
      <c r="U157" s="42"/>
      <c r="V157" s="42"/>
      <c r="W157" s="42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9"/>
      <c r="BW157" s="43"/>
      <c r="BX157" s="43"/>
      <c r="BY157" s="43"/>
      <c r="CA157" s="43"/>
      <c r="CD157" s="43"/>
      <c r="CE157" s="43"/>
      <c r="CF157" s="43"/>
      <c r="CG157" s="43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39"/>
      <c r="DB157" s="39"/>
      <c r="DC157" s="39"/>
      <c r="DD157" s="39"/>
      <c r="DE157" s="39"/>
      <c r="DF157" s="39"/>
      <c r="DG157" s="41"/>
      <c r="DH157" s="39"/>
      <c r="DI157" s="44"/>
      <c r="DJ157" s="44"/>
      <c r="DK157" s="44"/>
      <c r="DL157" s="44"/>
      <c r="DM157" s="44"/>
      <c r="DN157" s="44"/>
      <c r="DO157" s="44"/>
      <c r="DP157" s="44"/>
    </row>
    <row r="158" spans="2:120" x14ac:dyDescent="0.2">
      <c r="B158" s="38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/>
      <c r="S158" s="39"/>
      <c r="T158" s="41"/>
      <c r="U158" s="42"/>
      <c r="V158" s="42"/>
      <c r="W158" s="42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9"/>
      <c r="BW158" s="43"/>
      <c r="BX158" s="43"/>
      <c r="BY158" s="43"/>
      <c r="CA158" s="43"/>
      <c r="CD158" s="43"/>
      <c r="CE158" s="43"/>
      <c r="CF158" s="43"/>
      <c r="CG158" s="43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39"/>
      <c r="DB158" s="39"/>
      <c r="DC158" s="39"/>
      <c r="DD158" s="39"/>
      <c r="DE158" s="39"/>
      <c r="DF158" s="39"/>
      <c r="DG158" s="41"/>
      <c r="DH158" s="39"/>
      <c r="DI158" s="44"/>
      <c r="DJ158" s="44"/>
      <c r="DK158" s="44"/>
      <c r="DL158" s="44"/>
      <c r="DM158" s="44"/>
      <c r="DN158" s="44"/>
      <c r="DO158" s="44"/>
      <c r="DP158" s="44"/>
    </row>
    <row r="159" spans="2:120" x14ac:dyDescent="0.2">
      <c r="B159" s="38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/>
      <c r="S159" s="39"/>
      <c r="T159" s="41"/>
      <c r="U159" s="42"/>
      <c r="V159" s="42"/>
      <c r="W159" s="42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9"/>
      <c r="BW159" s="43"/>
      <c r="BX159" s="43"/>
      <c r="BY159" s="43"/>
      <c r="CA159" s="43"/>
      <c r="CD159" s="43"/>
      <c r="CE159" s="43"/>
      <c r="CF159" s="43"/>
      <c r="CG159" s="43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39"/>
      <c r="DB159" s="39"/>
      <c r="DC159" s="39"/>
      <c r="DD159" s="39"/>
      <c r="DE159" s="39"/>
      <c r="DF159" s="39"/>
      <c r="DG159" s="41"/>
      <c r="DH159" s="39"/>
      <c r="DI159" s="44"/>
      <c r="DJ159" s="44"/>
      <c r="DK159" s="44"/>
      <c r="DL159" s="44"/>
      <c r="DM159" s="44"/>
      <c r="DN159" s="44"/>
      <c r="DO159" s="44"/>
      <c r="DP159" s="44"/>
    </row>
    <row r="160" spans="2:120" x14ac:dyDescent="0.2">
      <c r="B160" s="38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/>
      <c r="S160" s="39"/>
      <c r="T160" s="41"/>
      <c r="U160" s="42"/>
      <c r="V160" s="42"/>
      <c r="W160" s="42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9"/>
      <c r="BW160" s="43"/>
      <c r="BX160" s="43"/>
      <c r="BY160" s="43"/>
      <c r="CA160" s="43"/>
      <c r="CD160" s="43"/>
      <c r="CE160" s="43"/>
      <c r="CF160" s="43"/>
      <c r="CG160" s="43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39"/>
      <c r="DB160" s="39"/>
      <c r="DC160" s="39"/>
      <c r="DD160" s="39"/>
      <c r="DE160" s="39"/>
      <c r="DF160" s="39"/>
      <c r="DG160" s="41"/>
      <c r="DH160" s="39"/>
      <c r="DI160" s="44"/>
      <c r="DJ160" s="44"/>
      <c r="DK160" s="44"/>
      <c r="DL160" s="44"/>
      <c r="DM160" s="44"/>
      <c r="DN160" s="44"/>
      <c r="DO160" s="44"/>
      <c r="DP160" s="44"/>
    </row>
    <row r="161" spans="2:120" x14ac:dyDescent="0.2">
      <c r="B161" s="38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/>
      <c r="S161" s="39"/>
      <c r="T161" s="41"/>
      <c r="U161" s="42"/>
      <c r="V161" s="42"/>
      <c r="W161" s="42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9"/>
      <c r="BW161" s="43"/>
      <c r="BX161" s="43"/>
      <c r="BY161" s="43"/>
      <c r="CA161" s="43"/>
      <c r="CD161" s="43"/>
      <c r="CE161" s="43"/>
      <c r="CF161" s="43"/>
      <c r="CG161" s="43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39"/>
      <c r="DB161" s="39"/>
      <c r="DC161" s="39"/>
      <c r="DD161" s="39"/>
      <c r="DE161" s="39"/>
      <c r="DF161" s="39"/>
      <c r="DG161" s="41"/>
      <c r="DH161" s="39"/>
      <c r="DI161" s="44"/>
      <c r="DJ161" s="44"/>
      <c r="DK161" s="44"/>
      <c r="DL161" s="44"/>
      <c r="DM161" s="44"/>
      <c r="DN161" s="44"/>
      <c r="DO161" s="44"/>
      <c r="DP161" s="44"/>
    </row>
    <row r="162" spans="2:120" x14ac:dyDescent="0.2">
      <c r="B162" s="38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40"/>
      <c r="S162" s="39"/>
      <c r="T162" s="41"/>
      <c r="U162" s="42"/>
      <c r="V162" s="42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9"/>
      <c r="BW162" s="43"/>
      <c r="BX162" s="43"/>
      <c r="BY162" s="43"/>
      <c r="CA162" s="43"/>
      <c r="CD162" s="43"/>
      <c r="CE162" s="43"/>
      <c r="CF162" s="43"/>
      <c r="CG162" s="43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39"/>
      <c r="DB162" s="39"/>
      <c r="DC162" s="39"/>
      <c r="DD162" s="39"/>
      <c r="DE162" s="39"/>
      <c r="DF162" s="39"/>
      <c r="DG162" s="41"/>
      <c r="DH162" s="39"/>
      <c r="DI162" s="44"/>
      <c r="DJ162" s="44"/>
      <c r="DK162" s="44"/>
      <c r="DL162" s="44"/>
      <c r="DM162" s="44"/>
      <c r="DN162" s="44"/>
      <c r="DO162" s="44"/>
      <c r="DP162" s="44"/>
    </row>
    <row r="163" spans="2:120" x14ac:dyDescent="0.2">
      <c r="B163" s="38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/>
      <c r="S163" s="39"/>
      <c r="T163" s="41"/>
      <c r="U163" s="42"/>
      <c r="V163" s="42"/>
      <c r="W163" s="42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9"/>
      <c r="BW163" s="43"/>
      <c r="BX163" s="43"/>
      <c r="BY163" s="43"/>
      <c r="CA163" s="43"/>
      <c r="CD163" s="43"/>
      <c r="CE163" s="43"/>
      <c r="CF163" s="43"/>
      <c r="CG163" s="43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39"/>
      <c r="DB163" s="39"/>
      <c r="DC163" s="39"/>
      <c r="DD163" s="39"/>
      <c r="DE163" s="39"/>
      <c r="DF163" s="39"/>
      <c r="DG163" s="41"/>
      <c r="DH163" s="39"/>
      <c r="DI163" s="44"/>
      <c r="DJ163" s="44"/>
      <c r="DK163" s="44"/>
      <c r="DL163" s="44"/>
      <c r="DM163" s="44"/>
      <c r="DN163" s="44"/>
      <c r="DO163" s="44"/>
      <c r="DP163" s="44"/>
    </row>
    <row r="164" spans="2:120" x14ac:dyDescent="0.2">
      <c r="B164" s="38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/>
      <c r="S164" s="39"/>
      <c r="T164" s="41"/>
      <c r="U164" s="42"/>
      <c r="V164" s="42"/>
      <c r="W164" s="42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9"/>
      <c r="BW164" s="43"/>
      <c r="BX164" s="43"/>
      <c r="BY164" s="43"/>
      <c r="CA164" s="43"/>
      <c r="CD164" s="43"/>
      <c r="CE164" s="43"/>
      <c r="CF164" s="43"/>
      <c r="CG164" s="43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39"/>
      <c r="DB164" s="39"/>
      <c r="DC164" s="39"/>
      <c r="DD164" s="39"/>
      <c r="DE164" s="39"/>
      <c r="DF164" s="39"/>
      <c r="DG164" s="41"/>
      <c r="DH164" s="39"/>
      <c r="DI164" s="44"/>
      <c r="DJ164" s="44"/>
      <c r="DK164" s="44"/>
      <c r="DL164" s="44"/>
      <c r="DM164" s="44"/>
      <c r="DN164" s="44"/>
      <c r="DO164" s="44"/>
      <c r="DP164" s="44"/>
    </row>
    <row r="165" spans="2:120" x14ac:dyDescent="0.2">
      <c r="B165" s="38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/>
      <c r="S165" s="39"/>
      <c r="T165" s="41"/>
      <c r="U165" s="42"/>
      <c r="V165" s="42"/>
      <c r="W165" s="42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9"/>
      <c r="BW165" s="43"/>
      <c r="BX165" s="43"/>
      <c r="BY165" s="43"/>
      <c r="CA165" s="43"/>
      <c r="CD165" s="43"/>
      <c r="CE165" s="43"/>
      <c r="CF165" s="43"/>
      <c r="CG165" s="43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39"/>
      <c r="DB165" s="39"/>
      <c r="DC165" s="39"/>
      <c r="DD165" s="39"/>
      <c r="DE165" s="39"/>
      <c r="DF165" s="39"/>
      <c r="DG165" s="41"/>
      <c r="DH165" s="39"/>
      <c r="DI165" s="44"/>
      <c r="DJ165" s="44"/>
      <c r="DK165" s="44"/>
      <c r="DL165" s="44"/>
      <c r="DM165" s="44"/>
      <c r="DN165" s="44"/>
      <c r="DO165" s="44"/>
      <c r="DP165" s="44"/>
    </row>
    <row r="166" spans="2:120" x14ac:dyDescent="0.2">
      <c r="B166" s="38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/>
      <c r="S166" s="39"/>
      <c r="T166" s="41"/>
      <c r="U166" s="42"/>
      <c r="V166" s="42"/>
      <c r="W166" s="42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9"/>
      <c r="BW166" s="43"/>
      <c r="BX166" s="43"/>
      <c r="BY166" s="43"/>
      <c r="CA166" s="43"/>
      <c r="CD166" s="43"/>
      <c r="CE166" s="43"/>
      <c r="CF166" s="43"/>
      <c r="CG166" s="43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39"/>
      <c r="DB166" s="39"/>
      <c r="DC166" s="39"/>
      <c r="DD166" s="39"/>
      <c r="DE166" s="39"/>
      <c r="DF166" s="39"/>
      <c r="DG166" s="41"/>
      <c r="DH166" s="39"/>
      <c r="DI166" s="44"/>
      <c r="DJ166" s="44"/>
      <c r="DK166" s="44"/>
      <c r="DL166" s="44"/>
      <c r="DM166" s="44"/>
      <c r="DN166" s="44"/>
      <c r="DO166" s="44"/>
      <c r="DP166" s="44"/>
    </row>
    <row r="167" spans="2:120" x14ac:dyDescent="0.2">
      <c r="B167" s="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/>
      <c r="S167" s="39"/>
      <c r="T167" s="41"/>
      <c r="U167" s="42"/>
      <c r="V167" s="42"/>
      <c r="W167" s="42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9"/>
      <c r="BW167" s="43"/>
      <c r="BX167" s="43"/>
      <c r="BY167" s="43"/>
      <c r="CA167" s="43"/>
      <c r="CD167" s="43"/>
      <c r="CE167" s="43"/>
      <c r="CF167" s="43"/>
      <c r="CG167" s="43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39"/>
      <c r="DB167" s="39"/>
      <c r="DC167" s="39"/>
      <c r="DD167" s="39"/>
      <c r="DE167" s="39"/>
      <c r="DF167" s="39"/>
      <c r="DG167" s="41"/>
      <c r="DH167" s="39"/>
      <c r="DI167" s="44"/>
      <c r="DJ167" s="44"/>
      <c r="DK167" s="44"/>
      <c r="DL167" s="44"/>
      <c r="DM167" s="44"/>
      <c r="DN167" s="44"/>
      <c r="DO167" s="44"/>
      <c r="DP167" s="44"/>
    </row>
    <row r="168" spans="2:120" x14ac:dyDescent="0.2"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/>
      <c r="S168" s="39"/>
      <c r="T168" s="41"/>
      <c r="U168" s="42"/>
      <c r="V168" s="42"/>
      <c r="W168" s="42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9"/>
      <c r="BW168" s="43"/>
      <c r="BX168" s="43"/>
      <c r="BY168" s="43"/>
      <c r="CA168" s="43"/>
      <c r="CD168" s="43"/>
      <c r="CE168" s="43"/>
      <c r="CF168" s="43"/>
      <c r="CG168" s="43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39"/>
      <c r="DB168" s="39"/>
      <c r="DC168" s="39"/>
      <c r="DD168" s="39"/>
      <c r="DE168" s="39"/>
      <c r="DF168" s="39"/>
      <c r="DG168" s="41"/>
      <c r="DH168" s="39"/>
      <c r="DI168" s="44"/>
      <c r="DJ168" s="44"/>
      <c r="DK168" s="44"/>
      <c r="DL168" s="44"/>
      <c r="DM168" s="44"/>
      <c r="DN168" s="44"/>
      <c r="DO168" s="44"/>
      <c r="DP168" s="44"/>
    </row>
    <row r="169" spans="2:120" x14ac:dyDescent="0.2">
      <c r="B169" s="38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/>
      <c r="S169" s="39"/>
      <c r="T169" s="41"/>
      <c r="U169" s="42"/>
      <c r="V169" s="42"/>
      <c r="W169" s="42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9"/>
      <c r="BW169" s="43"/>
      <c r="BX169" s="43"/>
      <c r="BY169" s="43"/>
      <c r="CA169" s="43"/>
      <c r="CD169" s="43"/>
      <c r="CE169" s="43"/>
      <c r="CF169" s="43"/>
      <c r="CG169" s="43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39"/>
      <c r="DB169" s="39"/>
      <c r="DC169" s="39"/>
      <c r="DD169" s="39"/>
      <c r="DE169" s="39"/>
      <c r="DF169" s="39"/>
      <c r="DG169" s="41"/>
      <c r="DH169" s="39"/>
      <c r="DI169" s="44"/>
      <c r="DJ169" s="44"/>
      <c r="DK169" s="44"/>
      <c r="DL169" s="44"/>
      <c r="DM169" s="44"/>
      <c r="DN169" s="44"/>
      <c r="DO169" s="44"/>
      <c r="DP169" s="44"/>
    </row>
    <row r="170" spans="2:120" x14ac:dyDescent="0.2">
      <c r="B170" s="38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/>
      <c r="S170" s="39"/>
      <c r="T170" s="41"/>
      <c r="U170" s="42"/>
      <c r="V170" s="42"/>
      <c r="W170" s="42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9"/>
      <c r="BW170" s="43"/>
      <c r="BX170" s="43"/>
      <c r="BY170" s="43"/>
      <c r="CA170" s="43"/>
      <c r="CD170" s="43"/>
      <c r="CE170" s="43"/>
      <c r="CF170" s="43"/>
      <c r="CG170" s="43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39"/>
      <c r="DB170" s="39"/>
      <c r="DC170" s="39"/>
      <c r="DD170" s="39"/>
      <c r="DE170" s="39"/>
      <c r="DF170" s="39"/>
      <c r="DG170" s="41"/>
      <c r="DH170" s="39"/>
      <c r="DI170" s="44"/>
      <c r="DJ170" s="44"/>
      <c r="DK170" s="44"/>
      <c r="DL170" s="44"/>
      <c r="DM170" s="44"/>
      <c r="DN170" s="44"/>
      <c r="DO170" s="44"/>
      <c r="DP170" s="44"/>
    </row>
    <row r="171" spans="2:120" x14ac:dyDescent="0.2">
      <c r="B171" s="38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/>
      <c r="S171" s="39"/>
      <c r="T171" s="41"/>
      <c r="U171" s="42"/>
      <c r="V171" s="42"/>
      <c r="W171" s="42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9"/>
      <c r="BW171" s="43"/>
      <c r="BX171" s="43"/>
      <c r="BY171" s="43"/>
      <c r="CA171" s="43"/>
      <c r="CD171" s="43"/>
      <c r="CE171" s="43"/>
      <c r="CF171" s="43"/>
      <c r="CG171" s="43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39"/>
      <c r="DB171" s="39"/>
      <c r="DC171" s="39"/>
      <c r="DD171" s="39"/>
      <c r="DE171" s="39"/>
      <c r="DF171" s="39"/>
      <c r="DG171" s="41"/>
      <c r="DH171" s="39"/>
      <c r="DI171" s="44"/>
      <c r="DJ171" s="44"/>
      <c r="DK171" s="44"/>
      <c r="DL171" s="44"/>
      <c r="DM171" s="44"/>
      <c r="DN171" s="44"/>
      <c r="DO171" s="44"/>
      <c r="DP171" s="44"/>
    </row>
    <row r="172" spans="2:120" x14ac:dyDescent="0.2">
      <c r="B172" s="38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/>
      <c r="S172" s="39"/>
      <c r="T172" s="41"/>
      <c r="U172" s="42"/>
      <c r="V172" s="42"/>
      <c r="W172" s="42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9"/>
      <c r="BW172" s="43"/>
      <c r="BX172" s="43"/>
      <c r="BY172" s="43"/>
      <c r="CA172" s="43"/>
      <c r="CD172" s="43"/>
      <c r="CE172" s="43"/>
      <c r="CF172" s="43"/>
      <c r="CG172" s="43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39"/>
      <c r="DB172" s="39"/>
      <c r="DC172" s="39"/>
      <c r="DD172" s="39"/>
      <c r="DE172" s="39"/>
      <c r="DF172" s="39"/>
      <c r="DG172" s="41"/>
      <c r="DH172" s="39"/>
      <c r="DI172" s="44"/>
      <c r="DJ172" s="44"/>
      <c r="DK172" s="44"/>
      <c r="DL172" s="44"/>
      <c r="DM172" s="44"/>
      <c r="DN172" s="44"/>
      <c r="DO172" s="44"/>
      <c r="DP172" s="44"/>
    </row>
    <row r="173" spans="2:120" x14ac:dyDescent="0.2">
      <c r="B173" s="38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/>
      <c r="S173" s="39"/>
      <c r="T173" s="41"/>
      <c r="U173" s="42"/>
      <c r="V173" s="42"/>
      <c r="W173" s="42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9"/>
      <c r="BW173" s="43"/>
      <c r="BX173" s="43"/>
      <c r="BY173" s="43"/>
      <c r="CA173" s="43"/>
      <c r="CD173" s="43"/>
      <c r="CE173" s="43"/>
      <c r="CF173" s="43"/>
      <c r="CG173" s="43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39"/>
      <c r="DB173" s="39"/>
      <c r="DC173" s="39"/>
      <c r="DD173" s="39"/>
      <c r="DE173" s="39"/>
      <c r="DF173" s="39"/>
      <c r="DG173" s="41"/>
      <c r="DH173" s="39"/>
      <c r="DI173" s="44"/>
      <c r="DJ173" s="44"/>
      <c r="DK173" s="44"/>
      <c r="DL173" s="44"/>
      <c r="DM173" s="44"/>
      <c r="DN173" s="44"/>
      <c r="DO173" s="44"/>
      <c r="DP173" s="44"/>
    </row>
    <row r="174" spans="2:120" x14ac:dyDescent="0.2">
      <c r="B174" s="38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/>
      <c r="S174" s="39"/>
      <c r="T174" s="41"/>
      <c r="U174" s="42"/>
      <c r="V174" s="42"/>
      <c r="W174" s="42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9"/>
      <c r="BW174" s="43"/>
      <c r="BX174" s="43"/>
      <c r="BY174" s="43"/>
      <c r="CA174" s="43"/>
      <c r="CD174" s="43"/>
      <c r="CE174" s="43"/>
      <c r="CF174" s="43"/>
      <c r="CG174" s="43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39"/>
      <c r="DB174" s="39"/>
      <c r="DC174" s="39"/>
      <c r="DD174" s="39"/>
      <c r="DE174" s="39"/>
      <c r="DF174" s="39"/>
      <c r="DG174" s="41"/>
      <c r="DH174" s="39"/>
      <c r="DI174" s="44"/>
      <c r="DJ174" s="44"/>
      <c r="DK174" s="44"/>
      <c r="DL174" s="44"/>
      <c r="DM174" s="44"/>
      <c r="DN174" s="44"/>
      <c r="DO174" s="44"/>
      <c r="DP174" s="44"/>
    </row>
    <row r="175" spans="2:120" x14ac:dyDescent="0.2">
      <c r="B175" s="38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/>
      <c r="S175" s="39"/>
      <c r="T175" s="41"/>
      <c r="U175" s="42"/>
      <c r="V175" s="42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9"/>
      <c r="BW175" s="43"/>
      <c r="BX175" s="43"/>
      <c r="BY175" s="43"/>
      <c r="CA175" s="43"/>
      <c r="CD175" s="43"/>
      <c r="CE175" s="43"/>
      <c r="CF175" s="43"/>
      <c r="CG175" s="43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39"/>
      <c r="DB175" s="39"/>
      <c r="DC175" s="39"/>
      <c r="DD175" s="39"/>
      <c r="DE175" s="39"/>
      <c r="DF175" s="39"/>
      <c r="DG175" s="41"/>
      <c r="DH175" s="39"/>
      <c r="DI175" s="44"/>
      <c r="DJ175" s="44"/>
      <c r="DK175" s="44"/>
      <c r="DL175" s="44"/>
      <c r="DM175" s="44"/>
      <c r="DN175" s="44"/>
      <c r="DO175" s="44"/>
      <c r="DP175" s="44"/>
    </row>
    <row r="176" spans="2:120" x14ac:dyDescent="0.2">
      <c r="B176" s="38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40"/>
      <c r="S176" s="39"/>
      <c r="T176" s="41"/>
      <c r="U176" s="42"/>
      <c r="V176" s="42"/>
      <c r="W176" s="42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9"/>
      <c r="BW176" s="43"/>
      <c r="BX176" s="43"/>
      <c r="BY176" s="43"/>
      <c r="CA176" s="43"/>
      <c r="CD176" s="43"/>
      <c r="CE176" s="43"/>
      <c r="CF176" s="43"/>
      <c r="CG176" s="43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39"/>
      <c r="DB176" s="39"/>
      <c r="DC176" s="39"/>
      <c r="DD176" s="39"/>
      <c r="DE176" s="39"/>
      <c r="DF176" s="39"/>
      <c r="DG176" s="41"/>
      <c r="DH176" s="39"/>
      <c r="DI176" s="44"/>
      <c r="DJ176" s="44"/>
      <c r="DK176" s="44"/>
      <c r="DL176" s="44"/>
      <c r="DM176" s="44"/>
      <c r="DN176" s="44"/>
      <c r="DO176" s="44"/>
      <c r="DP176" s="44"/>
    </row>
    <row r="177" spans="2:120" x14ac:dyDescent="0.2">
      <c r="B177" s="38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/>
      <c r="S177" s="39"/>
      <c r="T177" s="41"/>
      <c r="U177" s="42"/>
      <c r="V177" s="42"/>
      <c r="W177" s="42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9"/>
      <c r="BW177" s="43"/>
      <c r="BX177" s="43"/>
      <c r="BY177" s="43"/>
      <c r="CA177" s="43"/>
      <c r="CD177" s="43"/>
      <c r="CE177" s="43"/>
      <c r="CF177" s="43"/>
      <c r="CG177" s="43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39"/>
      <c r="DB177" s="39"/>
      <c r="DC177" s="39"/>
      <c r="DD177" s="39"/>
      <c r="DE177" s="39"/>
      <c r="DF177" s="39"/>
      <c r="DG177" s="41"/>
      <c r="DH177" s="39"/>
      <c r="DI177" s="44"/>
      <c r="DJ177" s="44"/>
      <c r="DK177" s="44"/>
      <c r="DL177" s="44"/>
      <c r="DM177" s="44"/>
      <c r="DN177" s="44"/>
      <c r="DO177" s="44"/>
      <c r="DP177" s="44"/>
    </row>
    <row r="178" spans="2:120" x14ac:dyDescent="0.2">
      <c r="B178" s="38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/>
      <c r="S178" s="39"/>
      <c r="T178" s="41"/>
      <c r="U178" s="42"/>
      <c r="V178" s="42"/>
      <c r="W178" s="42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9"/>
      <c r="BW178" s="43"/>
      <c r="BX178" s="43"/>
      <c r="BY178" s="43"/>
      <c r="CA178" s="43"/>
      <c r="CD178" s="43"/>
      <c r="CE178" s="43"/>
      <c r="CF178" s="43"/>
      <c r="CG178" s="43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39"/>
      <c r="DB178" s="39"/>
      <c r="DC178" s="39"/>
      <c r="DD178" s="39"/>
      <c r="DE178" s="39"/>
      <c r="DF178" s="39"/>
      <c r="DG178" s="41"/>
      <c r="DH178" s="39"/>
      <c r="DI178" s="44"/>
      <c r="DJ178" s="44"/>
      <c r="DK178" s="44"/>
      <c r="DL178" s="44"/>
      <c r="DM178" s="44"/>
      <c r="DN178" s="44"/>
      <c r="DO178" s="44"/>
      <c r="DP178" s="44"/>
    </row>
    <row r="179" spans="2:120" x14ac:dyDescent="0.2">
      <c r="B179" s="38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/>
      <c r="S179" s="39"/>
      <c r="T179" s="41"/>
      <c r="U179" s="42"/>
      <c r="V179" s="42"/>
      <c r="W179" s="42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9"/>
      <c r="BW179" s="43"/>
      <c r="BX179" s="43"/>
      <c r="BY179" s="43"/>
      <c r="CA179" s="43"/>
      <c r="CD179" s="43"/>
      <c r="CE179" s="43"/>
      <c r="CF179" s="43"/>
      <c r="CG179" s="43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39"/>
      <c r="DB179" s="39"/>
      <c r="DC179" s="39"/>
      <c r="DD179" s="39"/>
      <c r="DE179" s="39"/>
      <c r="DF179" s="39"/>
      <c r="DG179" s="41"/>
      <c r="DH179" s="39"/>
      <c r="DI179" s="44"/>
      <c r="DJ179" s="44"/>
      <c r="DK179" s="44"/>
      <c r="DL179" s="44"/>
      <c r="DM179" s="44"/>
      <c r="DN179" s="44"/>
      <c r="DO179" s="44"/>
      <c r="DP179" s="44"/>
    </row>
    <row r="180" spans="2:120" x14ac:dyDescent="0.2">
      <c r="B180" s="38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/>
      <c r="S180" s="39"/>
      <c r="T180" s="41"/>
      <c r="U180" s="42"/>
      <c r="V180" s="42"/>
      <c r="W180" s="42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9"/>
      <c r="BW180" s="43"/>
      <c r="BX180" s="43"/>
      <c r="BY180" s="43"/>
      <c r="CA180" s="43"/>
      <c r="CD180" s="43"/>
      <c r="CE180" s="43"/>
      <c r="CF180" s="43"/>
      <c r="CG180" s="43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39"/>
      <c r="DB180" s="39"/>
      <c r="DC180" s="39"/>
      <c r="DD180" s="39"/>
      <c r="DE180" s="39"/>
      <c r="DF180" s="39"/>
      <c r="DG180" s="41"/>
      <c r="DH180" s="39"/>
      <c r="DI180" s="44"/>
      <c r="DJ180" s="44"/>
      <c r="DK180" s="44"/>
      <c r="DL180" s="44"/>
      <c r="DM180" s="44"/>
      <c r="DN180" s="44"/>
      <c r="DO180" s="44"/>
      <c r="DP180" s="44"/>
    </row>
    <row r="181" spans="2:120" x14ac:dyDescent="0.2">
      <c r="B181" s="38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/>
      <c r="S181" s="39"/>
      <c r="T181" s="41"/>
      <c r="U181" s="42"/>
      <c r="V181" s="42"/>
      <c r="W181" s="42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9"/>
      <c r="BW181" s="43"/>
      <c r="BX181" s="43"/>
      <c r="BY181" s="43"/>
      <c r="CA181" s="43"/>
      <c r="CD181" s="43"/>
      <c r="CE181" s="43"/>
      <c r="CF181" s="43"/>
      <c r="CG181" s="43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39"/>
      <c r="DB181" s="39"/>
      <c r="DC181" s="39"/>
      <c r="DD181" s="39"/>
      <c r="DE181" s="39"/>
      <c r="DF181" s="39"/>
      <c r="DG181" s="41"/>
      <c r="DH181" s="39"/>
      <c r="DI181" s="44"/>
      <c r="DJ181" s="44"/>
      <c r="DK181" s="44"/>
      <c r="DL181" s="44"/>
      <c r="DM181" s="44"/>
      <c r="DN181" s="44"/>
      <c r="DO181" s="44"/>
      <c r="DP181" s="44"/>
    </row>
    <row r="182" spans="2:120" x14ac:dyDescent="0.2">
      <c r="B182" s="38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40"/>
      <c r="S182" s="39"/>
      <c r="T182" s="41"/>
      <c r="U182" s="42"/>
      <c r="V182" s="42"/>
      <c r="W182" s="42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9"/>
      <c r="BW182" s="43"/>
      <c r="BX182" s="43"/>
      <c r="BY182" s="43"/>
      <c r="CA182" s="43"/>
      <c r="CD182" s="43"/>
      <c r="CE182" s="43"/>
      <c r="CF182" s="43"/>
      <c r="CG182" s="43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39"/>
      <c r="DB182" s="39"/>
      <c r="DC182" s="39"/>
      <c r="DD182" s="39"/>
      <c r="DE182" s="39"/>
      <c r="DF182" s="39"/>
      <c r="DG182" s="41"/>
      <c r="DH182" s="39"/>
      <c r="DI182" s="44"/>
      <c r="DJ182" s="44"/>
      <c r="DK182" s="44"/>
      <c r="DL182" s="44"/>
      <c r="DM182" s="44"/>
      <c r="DN182" s="44"/>
      <c r="DO182" s="44"/>
      <c r="DP182" s="44"/>
    </row>
    <row r="183" spans="2:120" x14ac:dyDescent="0.2">
      <c r="B183" s="38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40"/>
      <c r="S183" s="39"/>
      <c r="T183" s="41"/>
      <c r="U183" s="42"/>
      <c r="V183" s="42"/>
      <c r="W183" s="42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9"/>
      <c r="BW183" s="43"/>
      <c r="BX183" s="43"/>
      <c r="BY183" s="43"/>
      <c r="CA183" s="43"/>
      <c r="CD183" s="43"/>
      <c r="CE183" s="43"/>
      <c r="CF183" s="43"/>
      <c r="CG183" s="43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39"/>
      <c r="DB183" s="39"/>
      <c r="DC183" s="39"/>
      <c r="DD183" s="39"/>
      <c r="DE183" s="39"/>
      <c r="DF183" s="39"/>
      <c r="DG183" s="41"/>
      <c r="DH183" s="39"/>
      <c r="DI183" s="44"/>
      <c r="DJ183" s="44"/>
      <c r="DK183" s="44"/>
      <c r="DL183" s="44"/>
      <c r="DM183" s="44"/>
      <c r="DN183" s="44"/>
      <c r="DO183" s="44"/>
      <c r="DP183" s="44"/>
    </row>
    <row r="184" spans="2:120" x14ac:dyDescent="0.2">
      <c r="B184" s="38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/>
      <c r="S184" s="39"/>
      <c r="T184" s="41"/>
      <c r="U184" s="42"/>
      <c r="V184" s="42"/>
      <c r="W184" s="42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9"/>
      <c r="BW184" s="43"/>
      <c r="BX184" s="43"/>
      <c r="BY184" s="43"/>
      <c r="CA184" s="43"/>
      <c r="CD184" s="43"/>
      <c r="CE184" s="43"/>
      <c r="CF184" s="43"/>
      <c r="CG184" s="43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39"/>
      <c r="DB184" s="39"/>
      <c r="DC184" s="39"/>
      <c r="DD184" s="39"/>
      <c r="DE184" s="39"/>
      <c r="DF184" s="39"/>
      <c r="DG184" s="41"/>
      <c r="DH184" s="39"/>
      <c r="DI184" s="44"/>
      <c r="DJ184" s="44"/>
      <c r="DK184" s="44"/>
      <c r="DL184" s="44"/>
      <c r="DM184" s="44"/>
      <c r="DN184" s="44"/>
      <c r="DO184" s="44"/>
      <c r="DP184" s="44"/>
    </row>
    <row r="185" spans="2:120" x14ac:dyDescent="0.2">
      <c r="B185" s="38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/>
      <c r="S185" s="39"/>
      <c r="T185" s="41"/>
      <c r="U185" s="42"/>
      <c r="V185" s="42"/>
      <c r="W185" s="42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9"/>
      <c r="BW185" s="43"/>
      <c r="BX185" s="43"/>
      <c r="BY185" s="43"/>
      <c r="CA185" s="43"/>
      <c r="CD185" s="43"/>
      <c r="CE185" s="43"/>
      <c r="CF185" s="43"/>
      <c r="CG185" s="43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39"/>
      <c r="DB185" s="39"/>
      <c r="DC185" s="39"/>
      <c r="DD185" s="39"/>
      <c r="DE185" s="39"/>
      <c r="DF185" s="39"/>
      <c r="DG185" s="41"/>
      <c r="DH185" s="39"/>
      <c r="DI185" s="44"/>
      <c r="DJ185" s="44"/>
      <c r="DK185" s="44"/>
      <c r="DL185" s="44"/>
      <c r="DM185" s="44"/>
      <c r="DN185" s="44"/>
      <c r="DO185" s="44"/>
      <c r="DP185" s="44"/>
    </row>
    <row r="186" spans="2:120" x14ac:dyDescent="0.2">
      <c r="B186" s="38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/>
      <c r="S186" s="39"/>
      <c r="T186" s="41"/>
      <c r="U186" s="42"/>
      <c r="V186" s="42"/>
      <c r="W186" s="42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9"/>
      <c r="BW186" s="43"/>
      <c r="BX186" s="43"/>
      <c r="BY186" s="43"/>
      <c r="CA186" s="43"/>
      <c r="CD186" s="43"/>
      <c r="CE186" s="43"/>
      <c r="CF186" s="43"/>
      <c r="CG186" s="43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39"/>
      <c r="DB186" s="39"/>
      <c r="DC186" s="39"/>
      <c r="DD186" s="39"/>
      <c r="DE186" s="39"/>
      <c r="DF186" s="39"/>
      <c r="DG186" s="41"/>
      <c r="DH186" s="39"/>
      <c r="DI186" s="44"/>
      <c r="DJ186" s="44"/>
      <c r="DK186" s="44"/>
      <c r="DL186" s="44"/>
      <c r="DM186" s="44"/>
      <c r="DN186" s="44"/>
      <c r="DO186" s="44"/>
      <c r="DP186" s="44"/>
    </row>
    <row r="187" spans="2:120" x14ac:dyDescent="0.2">
      <c r="B187" s="38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/>
      <c r="S187" s="39"/>
      <c r="T187" s="41"/>
      <c r="U187" s="42"/>
      <c r="V187" s="42"/>
      <c r="W187" s="42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9"/>
      <c r="BW187" s="43"/>
      <c r="BX187" s="43"/>
      <c r="BY187" s="43"/>
      <c r="CA187" s="43"/>
      <c r="CD187" s="43"/>
      <c r="CE187" s="43"/>
      <c r="CF187" s="43"/>
      <c r="CG187" s="43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39"/>
      <c r="DB187" s="39"/>
      <c r="DC187" s="39"/>
      <c r="DD187" s="39"/>
      <c r="DE187" s="39"/>
      <c r="DF187" s="39"/>
      <c r="DG187" s="41"/>
      <c r="DH187" s="39"/>
      <c r="DI187" s="44"/>
      <c r="DJ187" s="44"/>
      <c r="DK187" s="44"/>
      <c r="DL187" s="44"/>
      <c r="DM187" s="44"/>
      <c r="DN187" s="44"/>
      <c r="DO187" s="44"/>
      <c r="DP187" s="44"/>
    </row>
    <row r="188" spans="2:120" x14ac:dyDescent="0.2">
      <c r="B188" s="38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/>
      <c r="S188" s="39"/>
      <c r="T188" s="41"/>
      <c r="U188" s="42"/>
      <c r="V188" s="42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9"/>
      <c r="BW188" s="43"/>
      <c r="BX188" s="43"/>
      <c r="BY188" s="43"/>
      <c r="CA188" s="43"/>
      <c r="CD188" s="43"/>
      <c r="CE188" s="43"/>
      <c r="CF188" s="43"/>
      <c r="CG188" s="43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39"/>
      <c r="DB188" s="39"/>
      <c r="DC188" s="39"/>
      <c r="DD188" s="39"/>
      <c r="DE188" s="39"/>
      <c r="DF188" s="39"/>
      <c r="DG188" s="41"/>
      <c r="DH188" s="39"/>
      <c r="DI188" s="44"/>
      <c r="DJ188" s="44"/>
      <c r="DK188" s="44"/>
      <c r="DL188" s="44"/>
      <c r="DM188" s="44"/>
      <c r="DN188" s="44"/>
      <c r="DO188" s="44"/>
      <c r="DP188" s="44"/>
    </row>
    <row r="189" spans="2:120" x14ac:dyDescent="0.2">
      <c r="B189" s="38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/>
      <c r="S189" s="39"/>
      <c r="T189" s="41"/>
      <c r="U189" s="42"/>
      <c r="V189" s="42"/>
      <c r="W189" s="42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9"/>
      <c r="BW189" s="43"/>
      <c r="BX189" s="43"/>
      <c r="BY189" s="43"/>
      <c r="CA189" s="43"/>
      <c r="CD189" s="43"/>
      <c r="CE189" s="43"/>
      <c r="CF189" s="43"/>
      <c r="CG189" s="43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39"/>
      <c r="DB189" s="39"/>
      <c r="DC189" s="39"/>
      <c r="DD189" s="39"/>
      <c r="DE189" s="39"/>
      <c r="DF189" s="39"/>
      <c r="DG189" s="41"/>
      <c r="DH189" s="39"/>
      <c r="DI189" s="44"/>
      <c r="DJ189" s="44"/>
      <c r="DK189" s="44"/>
      <c r="DL189" s="44"/>
      <c r="DM189" s="44"/>
      <c r="DN189" s="44"/>
      <c r="DO189" s="44"/>
      <c r="DP189" s="44"/>
    </row>
    <row r="190" spans="2:120" x14ac:dyDescent="0.2">
      <c r="B190" s="38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/>
      <c r="S190" s="39"/>
      <c r="T190" s="41"/>
      <c r="U190" s="42"/>
      <c r="V190" s="42"/>
      <c r="W190" s="42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9"/>
      <c r="BW190" s="43"/>
      <c r="BX190" s="43"/>
      <c r="BY190" s="43"/>
      <c r="CA190" s="43"/>
      <c r="CD190" s="43"/>
      <c r="CE190" s="43"/>
      <c r="CF190" s="43"/>
      <c r="CG190" s="43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39"/>
      <c r="DB190" s="39"/>
      <c r="DC190" s="39"/>
      <c r="DD190" s="39"/>
      <c r="DE190" s="39"/>
      <c r="DF190" s="39"/>
      <c r="DG190" s="41"/>
      <c r="DH190" s="39"/>
      <c r="DI190" s="44"/>
      <c r="DJ190" s="44"/>
      <c r="DK190" s="44"/>
      <c r="DL190" s="44"/>
      <c r="DM190" s="44"/>
      <c r="DN190" s="44"/>
      <c r="DO190" s="44"/>
      <c r="DP190" s="44"/>
    </row>
    <row r="191" spans="2:120" x14ac:dyDescent="0.2">
      <c r="B191" s="38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/>
      <c r="S191" s="39"/>
      <c r="T191" s="41"/>
      <c r="U191" s="42"/>
      <c r="V191" s="42"/>
      <c r="W191" s="42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9"/>
      <c r="BW191" s="43"/>
      <c r="BX191" s="43"/>
      <c r="BY191" s="43"/>
      <c r="CA191" s="43"/>
      <c r="CD191" s="43"/>
      <c r="CE191" s="43"/>
      <c r="CF191" s="43"/>
      <c r="CG191" s="43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39"/>
      <c r="DB191" s="39"/>
      <c r="DC191" s="39"/>
      <c r="DD191" s="39"/>
      <c r="DE191" s="39"/>
      <c r="DF191" s="39"/>
      <c r="DG191" s="41"/>
      <c r="DH191" s="39"/>
      <c r="DI191" s="44"/>
      <c r="DJ191" s="44"/>
      <c r="DK191" s="44"/>
      <c r="DL191" s="44"/>
      <c r="DM191" s="44"/>
      <c r="DN191" s="44"/>
      <c r="DO191" s="44"/>
      <c r="DP191" s="44"/>
    </row>
    <row r="192" spans="2:120" x14ac:dyDescent="0.2">
      <c r="B192" s="38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40"/>
      <c r="S192" s="39"/>
      <c r="T192" s="41"/>
      <c r="U192" s="42"/>
      <c r="V192" s="42"/>
      <c r="W192" s="42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9"/>
      <c r="BW192" s="43"/>
      <c r="BX192" s="43"/>
      <c r="BY192" s="43"/>
      <c r="CA192" s="43"/>
      <c r="CD192" s="43"/>
      <c r="CE192" s="43"/>
      <c r="CF192" s="43"/>
      <c r="CG192" s="43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39"/>
      <c r="DB192" s="39"/>
      <c r="DC192" s="39"/>
      <c r="DD192" s="39"/>
      <c r="DE192" s="39"/>
      <c r="DF192" s="39"/>
      <c r="DG192" s="41"/>
      <c r="DH192" s="39"/>
      <c r="DI192" s="44"/>
      <c r="DJ192" s="44"/>
      <c r="DK192" s="44"/>
      <c r="DL192" s="44"/>
      <c r="DM192" s="44"/>
      <c r="DN192" s="44"/>
      <c r="DO192" s="44"/>
      <c r="DP192" s="44"/>
    </row>
    <row r="193" spans="2:120" x14ac:dyDescent="0.2">
      <c r="B193" s="38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/>
      <c r="S193" s="39"/>
      <c r="T193" s="41"/>
      <c r="U193" s="42"/>
      <c r="V193" s="42"/>
      <c r="W193" s="42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9"/>
      <c r="BW193" s="43"/>
      <c r="BX193" s="43"/>
      <c r="BY193" s="43"/>
      <c r="CA193" s="43"/>
      <c r="CD193" s="43"/>
      <c r="CE193" s="43"/>
      <c r="CF193" s="43"/>
      <c r="CG193" s="43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39"/>
      <c r="DB193" s="39"/>
      <c r="DC193" s="39"/>
      <c r="DD193" s="39"/>
      <c r="DE193" s="39"/>
      <c r="DF193" s="39"/>
      <c r="DG193" s="41"/>
      <c r="DH193" s="39"/>
      <c r="DI193" s="44"/>
      <c r="DJ193" s="44"/>
      <c r="DK193" s="44"/>
      <c r="DL193" s="44"/>
      <c r="DM193" s="44"/>
      <c r="DN193" s="44"/>
      <c r="DO193" s="44"/>
      <c r="DP193" s="44"/>
    </row>
    <row r="194" spans="2:120" x14ac:dyDescent="0.2">
      <c r="B194" s="38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0"/>
      <c r="S194" s="39"/>
      <c r="T194" s="41"/>
      <c r="U194" s="42"/>
      <c r="V194" s="42"/>
      <c r="W194" s="42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9"/>
      <c r="BW194" s="43"/>
      <c r="BX194" s="43"/>
      <c r="BY194" s="43"/>
      <c r="CA194" s="43"/>
      <c r="CD194" s="43"/>
      <c r="CE194" s="43"/>
      <c r="CF194" s="43"/>
      <c r="CG194" s="43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39"/>
      <c r="DB194" s="39"/>
      <c r="DC194" s="39"/>
      <c r="DD194" s="39"/>
      <c r="DE194" s="39"/>
      <c r="DF194" s="39"/>
      <c r="DG194" s="41"/>
      <c r="DH194" s="39"/>
      <c r="DI194" s="44"/>
      <c r="DJ194" s="44"/>
      <c r="DK194" s="44"/>
      <c r="DL194" s="44"/>
      <c r="DM194" s="44"/>
      <c r="DN194" s="44"/>
      <c r="DO194" s="44"/>
      <c r="DP194" s="44"/>
    </row>
    <row r="195" spans="2:120" x14ac:dyDescent="0.2">
      <c r="B195" s="38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40"/>
      <c r="S195" s="39"/>
      <c r="T195" s="41"/>
      <c r="U195" s="42"/>
      <c r="V195" s="42"/>
      <c r="W195" s="42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9"/>
      <c r="BW195" s="43"/>
      <c r="BX195" s="43"/>
      <c r="BY195" s="43"/>
      <c r="CA195" s="43"/>
      <c r="CD195" s="43"/>
      <c r="CE195" s="43"/>
      <c r="CF195" s="43"/>
      <c r="CG195" s="43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39"/>
      <c r="DB195" s="39"/>
      <c r="DC195" s="39"/>
      <c r="DD195" s="39"/>
      <c r="DE195" s="39"/>
      <c r="DF195" s="39"/>
      <c r="DG195" s="41"/>
      <c r="DH195" s="39"/>
      <c r="DI195" s="44"/>
      <c r="DJ195" s="44"/>
      <c r="DK195" s="44"/>
      <c r="DL195" s="44"/>
      <c r="DM195" s="44"/>
      <c r="DN195" s="44"/>
      <c r="DO195" s="44"/>
      <c r="DP195" s="44"/>
    </row>
    <row r="196" spans="2:120" x14ac:dyDescent="0.2">
      <c r="B196" s="38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40"/>
      <c r="S196" s="39"/>
      <c r="T196" s="41"/>
      <c r="U196" s="42"/>
      <c r="V196" s="42"/>
      <c r="W196" s="42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9"/>
      <c r="BW196" s="43"/>
      <c r="BX196" s="43"/>
      <c r="BY196" s="43"/>
      <c r="CA196" s="43"/>
      <c r="CD196" s="43"/>
      <c r="CE196" s="43"/>
      <c r="CF196" s="43"/>
      <c r="CG196" s="43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39"/>
      <c r="DB196" s="39"/>
      <c r="DC196" s="39"/>
      <c r="DD196" s="39"/>
      <c r="DE196" s="39"/>
      <c r="DF196" s="39"/>
      <c r="DG196" s="41"/>
      <c r="DH196" s="39"/>
      <c r="DI196" s="44"/>
      <c r="DJ196" s="44"/>
      <c r="DK196" s="44"/>
      <c r="DL196" s="44"/>
      <c r="DM196" s="44"/>
      <c r="DN196" s="44"/>
      <c r="DO196" s="44"/>
      <c r="DP196" s="44"/>
    </row>
    <row r="197" spans="2:120" x14ac:dyDescent="0.2">
      <c r="B197" s="38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40"/>
      <c r="S197" s="39"/>
      <c r="T197" s="41"/>
      <c r="U197" s="42"/>
      <c r="V197" s="42"/>
      <c r="W197" s="42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9"/>
      <c r="BW197" s="43"/>
      <c r="BX197" s="43"/>
      <c r="BY197" s="43"/>
      <c r="CA197" s="43"/>
      <c r="CD197" s="43"/>
      <c r="CE197" s="43"/>
      <c r="CF197" s="43"/>
      <c r="CG197" s="43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39"/>
      <c r="DB197" s="39"/>
      <c r="DC197" s="39"/>
      <c r="DD197" s="39"/>
      <c r="DE197" s="39"/>
      <c r="DF197" s="39"/>
      <c r="DG197" s="41"/>
      <c r="DH197" s="39"/>
      <c r="DI197" s="44"/>
      <c r="DJ197" s="44"/>
      <c r="DK197" s="44"/>
      <c r="DL197" s="44"/>
      <c r="DM197" s="44"/>
      <c r="DN197" s="44"/>
      <c r="DO197" s="44"/>
      <c r="DP197" s="44"/>
    </row>
    <row r="198" spans="2:120" x14ac:dyDescent="0.2">
      <c r="B198" s="38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40"/>
      <c r="S198" s="39"/>
      <c r="T198" s="41"/>
      <c r="U198" s="42"/>
      <c r="V198" s="42"/>
      <c r="W198" s="42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9"/>
      <c r="BW198" s="43"/>
      <c r="BX198" s="43"/>
      <c r="BY198" s="43"/>
      <c r="CA198" s="43"/>
      <c r="CD198" s="43"/>
      <c r="CE198" s="43"/>
      <c r="CF198" s="43"/>
      <c r="CG198" s="43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39"/>
      <c r="DB198" s="39"/>
      <c r="DC198" s="39"/>
      <c r="DD198" s="39"/>
      <c r="DE198" s="39"/>
      <c r="DF198" s="39"/>
      <c r="DG198" s="41"/>
      <c r="DH198" s="39"/>
      <c r="DI198" s="44"/>
      <c r="DJ198" s="44"/>
      <c r="DK198" s="44"/>
      <c r="DL198" s="44"/>
      <c r="DM198" s="44"/>
      <c r="DN198" s="44"/>
      <c r="DO198" s="44"/>
      <c r="DP198" s="44"/>
    </row>
    <row r="199" spans="2:120" x14ac:dyDescent="0.2">
      <c r="B199" s="38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40"/>
      <c r="S199" s="39"/>
      <c r="T199" s="41"/>
      <c r="U199" s="42"/>
      <c r="V199" s="42"/>
      <c r="W199" s="42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9"/>
      <c r="BW199" s="43"/>
      <c r="BX199" s="43"/>
      <c r="BY199" s="43"/>
      <c r="CA199" s="43"/>
      <c r="CD199" s="43"/>
      <c r="CE199" s="43"/>
      <c r="CF199" s="43"/>
      <c r="CG199" s="43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39"/>
      <c r="DB199" s="39"/>
      <c r="DC199" s="39"/>
      <c r="DD199" s="39"/>
      <c r="DE199" s="39"/>
      <c r="DF199" s="39"/>
      <c r="DG199" s="41"/>
      <c r="DH199" s="39"/>
      <c r="DI199" s="44"/>
      <c r="DJ199" s="44"/>
      <c r="DK199" s="44"/>
      <c r="DL199" s="44"/>
      <c r="DM199" s="44"/>
      <c r="DN199" s="44"/>
      <c r="DO199" s="44"/>
      <c r="DP199" s="44"/>
    </row>
    <row r="200" spans="2:120" x14ac:dyDescent="0.2">
      <c r="B200" s="38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40"/>
      <c r="S200" s="39"/>
      <c r="T200" s="41"/>
      <c r="U200" s="42"/>
      <c r="V200" s="42"/>
      <c r="W200" s="42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9"/>
      <c r="BW200" s="43"/>
      <c r="BX200" s="43"/>
      <c r="BY200" s="43"/>
      <c r="CA200" s="43"/>
      <c r="CD200" s="43"/>
      <c r="CE200" s="43"/>
      <c r="CF200" s="43"/>
      <c r="CG200" s="43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39"/>
      <c r="DB200" s="39"/>
      <c r="DC200" s="39"/>
      <c r="DD200" s="39"/>
      <c r="DE200" s="39"/>
      <c r="DF200" s="39"/>
      <c r="DG200" s="41"/>
      <c r="DH200" s="39"/>
      <c r="DI200" s="44"/>
      <c r="DJ200" s="44"/>
      <c r="DK200" s="44"/>
      <c r="DL200" s="44"/>
      <c r="DM200" s="44"/>
      <c r="DN200" s="44"/>
      <c r="DO200" s="44"/>
      <c r="DP200" s="44"/>
    </row>
    <row r="201" spans="2:120" x14ac:dyDescent="0.2">
      <c r="B201" s="38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40"/>
      <c r="S201" s="39"/>
      <c r="T201" s="41"/>
      <c r="U201" s="42"/>
      <c r="V201" s="42"/>
      <c r="W201" s="42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9"/>
      <c r="BW201" s="43"/>
      <c r="BX201" s="43"/>
      <c r="BY201" s="43"/>
      <c r="CA201" s="43"/>
      <c r="CD201" s="43"/>
      <c r="CE201" s="43"/>
      <c r="CF201" s="43"/>
      <c r="CG201" s="43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39"/>
      <c r="DB201" s="39"/>
      <c r="DC201" s="39"/>
      <c r="DD201" s="39"/>
      <c r="DE201" s="39"/>
      <c r="DF201" s="39"/>
      <c r="DG201" s="41"/>
      <c r="DH201" s="39"/>
      <c r="DI201" s="44"/>
      <c r="DJ201" s="44"/>
      <c r="DK201" s="44"/>
      <c r="DL201" s="44"/>
      <c r="DM201" s="44"/>
      <c r="DN201" s="44"/>
      <c r="DO201" s="44"/>
      <c r="DP201" s="44"/>
    </row>
    <row r="202" spans="2:120" x14ac:dyDescent="0.2">
      <c r="B202" s="38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40"/>
      <c r="S202" s="39"/>
      <c r="T202" s="41"/>
      <c r="U202" s="42"/>
      <c r="V202" s="42"/>
      <c r="W202" s="42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9"/>
      <c r="BW202" s="43"/>
      <c r="BX202" s="43"/>
      <c r="BY202" s="43"/>
      <c r="CA202" s="43"/>
      <c r="CD202" s="43"/>
      <c r="CE202" s="43"/>
      <c r="CF202" s="43"/>
      <c r="CG202" s="43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39"/>
      <c r="DB202" s="39"/>
      <c r="DC202" s="39"/>
      <c r="DD202" s="39"/>
      <c r="DE202" s="39"/>
      <c r="DF202" s="39"/>
      <c r="DG202" s="41"/>
      <c r="DH202" s="39"/>
      <c r="DI202" s="44"/>
      <c r="DJ202" s="44"/>
      <c r="DK202" s="44"/>
      <c r="DL202" s="44"/>
      <c r="DM202" s="44"/>
      <c r="DN202" s="44"/>
      <c r="DO202" s="44"/>
      <c r="DP202" s="44"/>
    </row>
    <row r="203" spans="2:120" x14ac:dyDescent="0.2">
      <c r="B203" s="38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40"/>
      <c r="S203" s="39"/>
      <c r="T203" s="41"/>
      <c r="U203" s="42"/>
      <c r="V203" s="42"/>
      <c r="W203" s="42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9"/>
      <c r="BW203" s="43"/>
      <c r="BX203" s="43"/>
      <c r="BY203" s="43"/>
      <c r="CA203" s="43"/>
      <c r="CD203" s="43"/>
      <c r="CE203" s="43"/>
      <c r="CF203" s="43"/>
      <c r="CG203" s="43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39"/>
      <c r="DB203" s="39"/>
      <c r="DC203" s="39"/>
      <c r="DD203" s="39"/>
      <c r="DE203" s="39"/>
      <c r="DF203" s="39"/>
      <c r="DG203" s="41"/>
      <c r="DH203" s="39"/>
      <c r="DI203" s="44"/>
      <c r="DJ203" s="44"/>
      <c r="DK203" s="44"/>
      <c r="DL203" s="44"/>
      <c r="DM203" s="44"/>
      <c r="DN203" s="44"/>
      <c r="DO203" s="44"/>
      <c r="DP203" s="44"/>
    </row>
    <row r="204" spans="2:120" x14ac:dyDescent="0.2">
      <c r="B204" s="38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40"/>
      <c r="S204" s="39"/>
      <c r="T204" s="41"/>
      <c r="U204" s="42"/>
      <c r="V204" s="42"/>
      <c r="W204" s="42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9"/>
      <c r="BW204" s="43"/>
      <c r="BX204" s="43"/>
      <c r="BY204" s="43"/>
      <c r="CA204" s="43"/>
      <c r="CD204" s="43"/>
      <c r="CE204" s="43"/>
      <c r="CF204" s="43"/>
      <c r="CG204" s="43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39"/>
      <c r="DB204" s="39"/>
      <c r="DC204" s="39"/>
      <c r="DD204" s="39"/>
      <c r="DE204" s="39"/>
      <c r="DF204" s="39"/>
      <c r="DG204" s="41"/>
      <c r="DH204" s="39"/>
      <c r="DI204" s="44"/>
      <c r="DJ204" s="44"/>
      <c r="DK204" s="44"/>
      <c r="DL204" s="44"/>
      <c r="DM204" s="44"/>
      <c r="DN204" s="44"/>
      <c r="DO204" s="44"/>
      <c r="DP204" s="44"/>
    </row>
    <row r="205" spans="2:120" x14ac:dyDescent="0.2">
      <c r="B205" s="38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/>
      <c r="S205" s="39"/>
      <c r="T205" s="41"/>
      <c r="U205" s="42"/>
      <c r="V205" s="42"/>
      <c r="W205" s="42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9"/>
      <c r="BW205" s="43"/>
      <c r="BX205" s="43"/>
      <c r="BY205" s="43"/>
      <c r="CA205" s="43"/>
      <c r="CD205" s="43"/>
      <c r="CE205" s="43"/>
      <c r="CF205" s="43"/>
      <c r="CG205" s="43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39"/>
      <c r="DB205" s="39"/>
      <c r="DC205" s="39"/>
      <c r="DD205" s="39"/>
      <c r="DE205" s="39"/>
      <c r="DF205" s="39"/>
      <c r="DG205" s="41"/>
      <c r="DH205" s="39"/>
      <c r="DI205" s="44"/>
      <c r="DJ205" s="44"/>
      <c r="DK205" s="44"/>
      <c r="DL205" s="44"/>
      <c r="DM205" s="44"/>
      <c r="DN205" s="44"/>
      <c r="DO205" s="44"/>
      <c r="DP205" s="44"/>
    </row>
    <row r="206" spans="2:120" x14ac:dyDescent="0.2">
      <c r="B206" s="38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40"/>
      <c r="S206" s="39"/>
      <c r="T206" s="41"/>
      <c r="U206" s="42"/>
      <c r="V206" s="42"/>
      <c r="W206" s="42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9"/>
      <c r="BW206" s="43"/>
      <c r="BX206" s="43"/>
      <c r="BY206" s="43"/>
      <c r="CA206" s="43"/>
      <c r="CD206" s="43"/>
      <c r="CE206" s="43"/>
      <c r="CF206" s="43"/>
      <c r="CG206" s="43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39"/>
      <c r="DB206" s="39"/>
      <c r="DC206" s="39"/>
      <c r="DD206" s="39"/>
      <c r="DE206" s="39"/>
      <c r="DF206" s="39"/>
      <c r="DG206" s="41"/>
      <c r="DH206" s="39"/>
      <c r="DI206" s="44"/>
      <c r="DJ206" s="44"/>
      <c r="DK206" s="44"/>
      <c r="DL206" s="44"/>
      <c r="DM206" s="44"/>
      <c r="DN206" s="44"/>
      <c r="DO206" s="44"/>
      <c r="DP206" s="44"/>
    </row>
    <row r="207" spans="2:120" x14ac:dyDescent="0.2">
      <c r="B207" s="38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40"/>
      <c r="S207" s="39"/>
      <c r="T207" s="41"/>
      <c r="U207" s="42"/>
      <c r="V207" s="42"/>
      <c r="W207" s="42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9"/>
      <c r="BW207" s="43"/>
      <c r="BX207" s="43"/>
      <c r="BY207" s="43"/>
      <c r="CA207" s="43"/>
      <c r="CD207" s="43"/>
      <c r="CE207" s="43"/>
      <c r="CF207" s="43"/>
      <c r="CG207" s="43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39"/>
      <c r="DB207" s="39"/>
      <c r="DC207" s="39"/>
      <c r="DD207" s="39"/>
      <c r="DE207" s="39"/>
      <c r="DF207" s="39"/>
      <c r="DG207" s="41"/>
      <c r="DH207" s="39"/>
      <c r="DI207" s="44"/>
      <c r="DJ207" s="44"/>
      <c r="DK207" s="44"/>
      <c r="DL207" s="44"/>
      <c r="DM207" s="44"/>
      <c r="DN207" s="44"/>
      <c r="DO207" s="44"/>
      <c r="DP207" s="44"/>
    </row>
    <row r="208" spans="2:120" x14ac:dyDescent="0.2">
      <c r="B208" s="38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40"/>
      <c r="S208" s="39"/>
      <c r="T208" s="41"/>
      <c r="U208" s="42"/>
      <c r="V208" s="42"/>
      <c r="W208" s="42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9"/>
      <c r="BW208" s="43"/>
      <c r="BX208" s="43"/>
      <c r="BY208" s="43"/>
      <c r="CA208" s="43"/>
      <c r="CD208" s="43"/>
      <c r="CE208" s="43"/>
      <c r="CF208" s="43"/>
      <c r="CG208" s="43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39"/>
      <c r="DB208" s="39"/>
      <c r="DC208" s="39"/>
      <c r="DD208" s="39"/>
      <c r="DE208" s="39"/>
      <c r="DF208" s="39"/>
      <c r="DG208" s="41"/>
      <c r="DH208" s="39"/>
      <c r="DI208" s="44"/>
      <c r="DJ208" s="44"/>
      <c r="DK208" s="44"/>
      <c r="DL208" s="44"/>
      <c r="DM208" s="44"/>
      <c r="DN208" s="44"/>
      <c r="DO208" s="44"/>
      <c r="DP208" s="44"/>
    </row>
    <row r="209" spans="2:120" x14ac:dyDescent="0.2">
      <c r="B209" s="38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40"/>
      <c r="S209" s="39"/>
      <c r="T209" s="41"/>
      <c r="U209" s="42"/>
      <c r="V209" s="42"/>
      <c r="W209" s="42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9"/>
      <c r="BW209" s="43"/>
      <c r="BX209" s="43"/>
      <c r="BY209" s="43"/>
      <c r="CA209" s="43"/>
      <c r="CD209" s="43"/>
      <c r="CE209" s="43"/>
      <c r="CF209" s="43"/>
      <c r="CG209" s="43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39"/>
      <c r="DB209" s="39"/>
      <c r="DC209" s="39"/>
      <c r="DD209" s="39"/>
      <c r="DE209" s="39"/>
      <c r="DF209" s="39"/>
      <c r="DG209" s="41"/>
      <c r="DH209" s="39"/>
      <c r="DI209" s="44"/>
      <c r="DJ209" s="44"/>
      <c r="DK209" s="44"/>
      <c r="DL209" s="44"/>
      <c r="DM209" s="44"/>
      <c r="DN209" s="44"/>
      <c r="DO209" s="44"/>
      <c r="DP209" s="44"/>
    </row>
    <row r="210" spans="2:120" x14ac:dyDescent="0.2">
      <c r="B210" s="38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40"/>
      <c r="S210" s="39"/>
      <c r="T210" s="41"/>
      <c r="U210" s="42"/>
      <c r="V210" s="42"/>
      <c r="W210" s="42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9"/>
      <c r="BW210" s="43"/>
      <c r="BX210" s="43"/>
      <c r="BY210" s="43"/>
      <c r="CA210" s="43"/>
      <c r="CD210" s="43"/>
      <c r="CE210" s="43"/>
      <c r="CF210" s="43"/>
      <c r="CG210" s="43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39"/>
      <c r="DB210" s="39"/>
      <c r="DC210" s="39"/>
      <c r="DD210" s="39"/>
      <c r="DE210" s="39"/>
      <c r="DF210" s="39"/>
      <c r="DG210" s="41"/>
      <c r="DH210" s="39"/>
      <c r="DI210" s="44"/>
      <c r="DJ210" s="44"/>
      <c r="DK210" s="44"/>
      <c r="DL210" s="44"/>
      <c r="DM210" s="44"/>
      <c r="DN210" s="44"/>
      <c r="DO210" s="44"/>
      <c r="DP210" s="44"/>
    </row>
    <row r="211" spans="2:120" x14ac:dyDescent="0.2">
      <c r="B211" s="38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40"/>
      <c r="S211" s="39"/>
      <c r="T211" s="41"/>
      <c r="U211" s="42"/>
      <c r="V211" s="42"/>
      <c r="W211" s="42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9"/>
      <c r="BW211" s="43"/>
      <c r="BX211" s="43"/>
      <c r="BY211" s="43"/>
      <c r="CA211" s="43"/>
      <c r="CD211" s="43"/>
      <c r="CE211" s="43"/>
      <c r="CF211" s="43"/>
      <c r="CG211" s="43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39"/>
      <c r="DB211" s="39"/>
      <c r="DC211" s="39"/>
      <c r="DD211" s="39"/>
      <c r="DE211" s="39"/>
      <c r="DF211" s="39"/>
      <c r="DG211" s="41"/>
      <c r="DH211" s="39"/>
      <c r="DI211" s="44"/>
      <c r="DJ211" s="44"/>
      <c r="DK211" s="44"/>
      <c r="DL211" s="44"/>
      <c r="DM211" s="44"/>
      <c r="DN211" s="44"/>
      <c r="DO211" s="44"/>
      <c r="DP211" s="44"/>
    </row>
    <row r="212" spans="2:120" x14ac:dyDescent="0.2">
      <c r="B212" s="38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40"/>
      <c r="S212" s="39"/>
      <c r="T212" s="41"/>
      <c r="U212" s="42"/>
      <c r="V212" s="42"/>
      <c r="W212" s="42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9"/>
      <c r="BW212" s="43"/>
      <c r="BX212" s="43"/>
      <c r="BY212" s="43"/>
      <c r="CA212" s="43"/>
      <c r="CD212" s="43"/>
      <c r="CE212" s="43"/>
      <c r="CF212" s="43"/>
      <c r="CG212" s="43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39"/>
      <c r="DB212" s="39"/>
      <c r="DC212" s="39"/>
      <c r="DD212" s="39"/>
      <c r="DE212" s="39"/>
      <c r="DF212" s="39"/>
      <c r="DG212" s="41"/>
      <c r="DH212" s="39"/>
      <c r="DI212" s="44"/>
      <c r="DJ212" s="44"/>
      <c r="DK212" s="44"/>
      <c r="DL212" s="44"/>
      <c r="DM212" s="44"/>
      <c r="DN212" s="44"/>
      <c r="DO212" s="44"/>
      <c r="DP212" s="44"/>
    </row>
    <row r="213" spans="2:120" x14ac:dyDescent="0.2">
      <c r="B213" s="38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40"/>
      <c r="S213" s="39"/>
      <c r="T213" s="41"/>
      <c r="U213" s="42"/>
      <c r="V213" s="42"/>
      <c r="W213" s="42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9"/>
      <c r="BW213" s="43"/>
      <c r="BX213" s="43"/>
      <c r="BY213" s="43"/>
      <c r="CA213" s="43"/>
      <c r="CD213" s="43"/>
      <c r="CE213" s="43"/>
      <c r="CF213" s="43"/>
      <c r="CG213" s="43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39"/>
      <c r="DB213" s="39"/>
      <c r="DC213" s="39"/>
      <c r="DD213" s="39"/>
      <c r="DE213" s="39"/>
      <c r="DF213" s="39"/>
      <c r="DG213" s="41"/>
      <c r="DH213" s="39"/>
      <c r="DI213" s="44"/>
      <c r="DJ213" s="44"/>
      <c r="DK213" s="44"/>
      <c r="DL213" s="44"/>
      <c r="DM213" s="44"/>
      <c r="DN213" s="44"/>
      <c r="DO213" s="44"/>
      <c r="DP213" s="44"/>
    </row>
    <row r="214" spans="2:120" x14ac:dyDescent="0.2">
      <c r="B214" s="38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40"/>
      <c r="S214" s="39"/>
      <c r="T214" s="41"/>
      <c r="U214" s="42"/>
      <c r="V214" s="42"/>
      <c r="W214" s="42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9"/>
      <c r="BW214" s="43"/>
      <c r="BX214" s="43"/>
      <c r="BY214" s="43"/>
      <c r="CA214" s="43"/>
      <c r="CD214" s="43"/>
      <c r="CE214" s="43"/>
      <c r="CF214" s="43"/>
      <c r="CG214" s="43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39"/>
      <c r="DB214" s="39"/>
      <c r="DC214" s="39"/>
      <c r="DD214" s="39"/>
      <c r="DE214" s="39"/>
      <c r="DF214" s="39"/>
      <c r="DG214" s="41"/>
      <c r="DH214" s="39"/>
      <c r="DI214" s="44"/>
      <c r="DJ214" s="44"/>
      <c r="DK214" s="44"/>
      <c r="DL214" s="44"/>
      <c r="DM214" s="44"/>
      <c r="DN214" s="44"/>
      <c r="DO214" s="44"/>
      <c r="DP214" s="44"/>
    </row>
    <row r="215" spans="2:120" x14ac:dyDescent="0.2">
      <c r="B215" s="38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40"/>
      <c r="S215" s="39"/>
      <c r="T215" s="41"/>
      <c r="U215" s="42"/>
      <c r="V215" s="42"/>
      <c r="W215" s="42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9"/>
      <c r="BW215" s="43"/>
      <c r="BX215" s="43"/>
      <c r="BY215" s="43"/>
      <c r="CA215" s="43"/>
      <c r="CD215" s="43"/>
      <c r="CE215" s="43"/>
      <c r="CF215" s="43"/>
      <c r="CG215" s="43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39"/>
      <c r="DB215" s="39"/>
      <c r="DC215" s="39"/>
      <c r="DD215" s="39"/>
      <c r="DE215" s="39"/>
      <c r="DF215" s="39"/>
      <c r="DG215" s="41"/>
      <c r="DH215" s="39"/>
      <c r="DI215" s="44"/>
      <c r="DJ215" s="44"/>
      <c r="DK215" s="44"/>
      <c r="DL215" s="44"/>
      <c r="DM215" s="44"/>
      <c r="DN215" s="44"/>
      <c r="DO215" s="44"/>
      <c r="DP215" s="44"/>
    </row>
    <row r="216" spans="2:120" x14ac:dyDescent="0.2">
      <c r="B216" s="38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40"/>
      <c r="S216" s="39"/>
      <c r="T216" s="41"/>
      <c r="U216" s="42"/>
      <c r="V216" s="42"/>
      <c r="W216" s="42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9"/>
      <c r="BW216" s="43"/>
      <c r="BX216" s="43"/>
      <c r="BY216" s="43"/>
      <c r="CA216" s="43"/>
      <c r="CD216" s="43"/>
      <c r="CE216" s="43"/>
      <c r="CF216" s="43"/>
      <c r="CG216" s="43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39"/>
      <c r="DB216" s="39"/>
      <c r="DC216" s="39"/>
      <c r="DD216" s="39"/>
      <c r="DE216" s="39"/>
      <c r="DF216" s="39"/>
      <c r="DG216" s="41"/>
      <c r="DH216" s="39"/>
      <c r="DI216" s="44"/>
      <c r="DJ216" s="44"/>
      <c r="DK216" s="44"/>
      <c r="DL216" s="44"/>
      <c r="DM216" s="44"/>
      <c r="DN216" s="44"/>
      <c r="DO216" s="44"/>
      <c r="DP216" s="44"/>
    </row>
    <row r="217" spans="2:120" x14ac:dyDescent="0.2">
      <c r="B217" s="38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40"/>
      <c r="S217" s="39"/>
      <c r="T217" s="41"/>
      <c r="U217" s="42"/>
      <c r="V217" s="42"/>
      <c r="W217" s="42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9"/>
      <c r="BW217" s="43"/>
      <c r="BX217" s="43"/>
      <c r="BY217" s="43"/>
      <c r="CA217" s="43"/>
      <c r="CD217" s="43"/>
      <c r="CE217" s="43"/>
      <c r="CF217" s="43"/>
      <c r="CG217" s="43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39"/>
      <c r="DB217" s="39"/>
      <c r="DC217" s="39"/>
      <c r="DD217" s="39"/>
      <c r="DE217" s="39"/>
      <c r="DF217" s="39"/>
      <c r="DG217" s="41"/>
      <c r="DH217" s="39"/>
      <c r="DI217" s="44"/>
      <c r="DJ217" s="44"/>
      <c r="DK217" s="44"/>
      <c r="DL217" s="44"/>
      <c r="DM217" s="44"/>
      <c r="DN217" s="44"/>
      <c r="DO217" s="44"/>
      <c r="DP217" s="44"/>
    </row>
    <row r="218" spans="2:120" x14ac:dyDescent="0.2">
      <c r="B218" s="38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40"/>
      <c r="S218" s="39"/>
      <c r="T218" s="41"/>
      <c r="U218" s="42"/>
      <c r="V218" s="42"/>
      <c r="W218" s="42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9"/>
      <c r="BW218" s="43"/>
      <c r="BX218" s="43"/>
      <c r="BY218" s="43"/>
      <c r="CA218" s="43"/>
      <c r="CD218" s="43"/>
      <c r="CE218" s="43"/>
      <c r="CF218" s="43"/>
      <c r="CG218" s="43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39"/>
      <c r="DB218" s="39"/>
      <c r="DC218" s="39"/>
      <c r="DD218" s="39"/>
      <c r="DE218" s="39"/>
      <c r="DF218" s="39"/>
      <c r="DG218" s="41"/>
      <c r="DH218" s="39"/>
      <c r="DI218" s="44"/>
      <c r="DJ218" s="44"/>
      <c r="DK218" s="44"/>
      <c r="DL218" s="44"/>
      <c r="DM218" s="44"/>
      <c r="DN218" s="44"/>
      <c r="DO218" s="44"/>
      <c r="DP218" s="44"/>
    </row>
    <row r="219" spans="2:120" x14ac:dyDescent="0.2">
      <c r="B219" s="38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40"/>
      <c r="S219" s="39"/>
      <c r="T219" s="41"/>
      <c r="U219" s="42"/>
      <c r="V219" s="42"/>
      <c r="W219" s="42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9"/>
      <c r="BW219" s="43"/>
      <c r="BX219" s="43"/>
      <c r="BY219" s="43"/>
      <c r="CA219" s="43"/>
      <c r="CD219" s="43"/>
      <c r="CE219" s="43"/>
      <c r="CF219" s="43"/>
      <c r="CG219" s="43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39"/>
      <c r="DB219" s="39"/>
      <c r="DC219" s="39"/>
      <c r="DD219" s="39"/>
      <c r="DE219" s="39"/>
      <c r="DF219" s="39"/>
      <c r="DG219" s="41"/>
      <c r="DH219" s="39"/>
      <c r="DI219" s="44"/>
      <c r="DJ219" s="44"/>
      <c r="DK219" s="44"/>
      <c r="DL219" s="44"/>
      <c r="DM219" s="44"/>
      <c r="DN219" s="44"/>
      <c r="DO219" s="44"/>
      <c r="DP219" s="44"/>
    </row>
    <row r="220" spans="2:120" x14ac:dyDescent="0.2">
      <c r="B220" s="38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40"/>
      <c r="S220" s="39"/>
      <c r="T220" s="41"/>
      <c r="U220" s="42"/>
      <c r="V220" s="42"/>
      <c r="W220" s="42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9"/>
      <c r="BW220" s="43"/>
      <c r="BX220" s="43"/>
      <c r="BY220" s="43"/>
      <c r="CA220" s="43"/>
      <c r="CD220" s="43"/>
      <c r="CE220" s="43"/>
      <c r="CF220" s="43"/>
      <c r="CG220" s="43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39"/>
      <c r="DB220" s="39"/>
      <c r="DC220" s="39"/>
      <c r="DD220" s="39"/>
      <c r="DE220" s="39"/>
      <c r="DF220" s="39"/>
      <c r="DG220" s="41"/>
      <c r="DH220" s="39"/>
      <c r="DI220" s="44"/>
      <c r="DJ220" s="44"/>
      <c r="DK220" s="44"/>
      <c r="DL220" s="44"/>
      <c r="DM220" s="44"/>
      <c r="DN220" s="44"/>
      <c r="DO220" s="44"/>
      <c r="DP220" s="44"/>
    </row>
    <row r="221" spans="2:120" x14ac:dyDescent="0.2">
      <c r="B221" s="38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40"/>
      <c r="S221" s="39"/>
      <c r="T221" s="41"/>
      <c r="U221" s="42"/>
      <c r="V221" s="42"/>
      <c r="W221" s="42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9"/>
      <c r="BW221" s="43"/>
      <c r="BX221" s="43"/>
      <c r="BY221" s="43"/>
      <c r="CA221" s="43"/>
      <c r="CD221" s="43"/>
      <c r="CE221" s="43"/>
      <c r="CF221" s="43"/>
      <c r="CG221" s="43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39"/>
      <c r="DB221" s="39"/>
      <c r="DC221" s="39"/>
      <c r="DD221" s="39"/>
      <c r="DE221" s="39"/>
      <c r="DF221" s="39"/>
      <c r="DG221" s="41"/>
      <c r="DH221" s="39"/>
      <c r="DI221" s="44"/>
      <c r="DJ221" s="44"/>
      <c r="DK221" s="44"/>
      <c r="DL221" s="44"/>
      <c r="DM221" s="44"/>
      <c r="DN221" s="44"/>
      <c r="DO221" s="44"/>
      <c r="DP221" s="44"/>
    </row>
    <row r="222" spans="2:120" x14ac:dyDescent="0.2">
      <c r="B222" s="38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40"/>
      <c r="S222" s="39"/>
      <c r="T222" s="41"/>
      <c r="U222" s="42"/>
      <c r="V222" s="42"/>
      <c r="W222" s="42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9"/>
      <c r="BW222" s="43"/>
      <c r="BX222" s="43"/>
      <c r="BY222" s="43"/>
      <c r="CA222" s="43"/>
      <c r="CD222" s="43"/>
      <c r="CE222" s="43"/>
      <c r="CF222" s="43"/>
      <c r="CG222" s="43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39"/>
      <c r="DB222" s="39"/>
      <c r="DC222" s="39"/>
      <c r="DD222" s="39"/>
      <c r="DE222" s="39"/>
      <c r="DF222" s="39"/>
      <c r="DG222" s="41"/>
      <c r="DH222" s="39"/>
      <c r="DI222" s="44"/>
      <c r="DJ222" s="44"/>
      <c r="DK222" s="44"/>
      <c r="DL222" s="44"/>
      <c r="DM222" s="44"/>
      <c r="DN222" s="44"/>
      <c r="DO222" s="44"/>
      <c r="DP222" s="44"/>
    </row>
    <row r="223" spans="2:120" x14ac:dyDescent="0.2">
      <c r="B223" s="38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40"/>
      <c r="S223" s="39"/>
      <c r="T223" s="41"/>
      <c r="U223" s="42"/>
      <c r="V223" s="42"/>
      <c r="W223" s="42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9"/>
      <c r="BW223" s="43"/>
      <c r="BX223" s="43"/>
      <c r="BY223" s="43"/>
      <c r="CA223" s="43"/>
      <c r="CD223" s="43"/>
      <c r="CE223" s="43"/>
      <c r="CF223" s="43"/>
      <c r="CG223" s="43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39"/>
      <c r="DB223" s="39"/>
      <c r="DC223" s="39"/>
      <c r="DD223" s="39"/>
      <c r="DE223" s="39"/>
      <c r="DF223" s="39"/>
      <c r="DG223" s="41"/>
      <c r="DH223" s="39"/>
      <c r="DI223" s="44"/>
      <c r="DJ223" s="44"/>
      <c r="DK223" s="44"/>
      <c r="DL223" s="44"/>
      <c r="DM223" s="44"/>
      <c r="DN223" s="44"/>
      <c r="DO223" s="44"/>
      <c r="DP223" s="44"/>
    </row>
    <row r="224" spans="2:120" x14ac:dyDescent="0.2">
      <c r="B224" s="38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40"/>
      <c r="S224" s="39"/>
      <c r="T224" s="41"/>
      <c r="U224" s="42"/>
      <c r="V224" s="42"/>
      <c r="W224" s="42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9"/>
      <c r="BW224" s="43"/>
      <c r="BX224" s="43"/>
      <c r="BY224" s="43"/>
      <c r="CA224" s="43"/>
      <c r="CD224" s="43"/>
      <c r="CE224" s="43"/>
      <c r="CF224" s="43"/>
      <c r="CG224" s="43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39"/>
      <c r="DB224" s="39"/>
      <c r="DC224" s="39"/>
      <c r="DD224" s="39"/>
      <c r="DE224" s="39"/>
      <c r="DF224" s="39"/>
      <c r="DG224" s="41"/>
      <c r="DH224" s="39"/>
      <c r="DI224" s="44"/>
      <c r="DJ224" s="44"/>
      <c r="DK224" s="44"/>
      <c r="DL224" s="44"/>
      <c r="DM224" s="44"/>
      <c r="DN224" s="44"/>
      <c r="DO224" s="44"/>
      <c r="DP224" s="44"/>
    </row>
    <row r="225" spans="2:120" x14ac:dyDescent="0.2">
      <c r="B225" s="38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40"/>
      <c r="S225" s="39"/>
      <c r="T225" s="41"/>
      <c r="U225" s="42"/>
      <c r="V225" s="42"/>
      <c r="W225" s="42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9"/>
      <c r="BW225" s="43"/>
      <c r="BX225" s="43"/>
      <c r="BY225" s="43"/>
      <c r="CA225" s="43"/>
      <c r="CD225" s="43"/>
      <c r="CE225" s="43"/>
      <c r="CF225" s="43"/>
      <c r="CG225" s="43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39"/>
      <c r="DB225" s="39"/>
      <c r="DC225" s="39"/>
      <c r="DD225" s="39"/>
      <c r="DE225" s="39"/>
      <c r="DF225" s="39"/>
      <c r="DG225" s="41"/>
      <c r="DH225" s="39"/>
      <c r="DI225" s="44"/>
      <c r="DJ225" s="44"/>
      <c r="DK225" s="44"/>
      <c r="DL225" s="44"/>
      <c r="DM225" s="44"/>
      <c r="DN225" s="44"/>
      <c r="DO225" s="44"/>
      <c r="DP225" s="44"/>
    </row>
    <row r="226" spans="2:120" x14ac:dyDescent="0.2">
      <c r="B226" s="38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40"/>
      <c r="S226" s="39"/>
      <c r="T226" s="41"/>
      <c r="U226" s="42"/>
      <c r="V226" s="42"/>
      <c r="W226" s="42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9"/>
      <c r="BW226" s="43"/>
      <c r="BX226" s="43"/>
      <c r="BY226" s="43"/>
      <c r="CA226" s="43"/>
      <c r="CD226" s="43"/>
      <c r="CE226" s="43"/>
      <c r="CF226" s="43"/>
      <c r="CG226" s="43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39"/>
      <c r="DB226" s="39"/>
      <c r="DC226" s="39"/>
      <c r="DD226" s="39"/>
      <c r="DE226" s="39"/>
      <c r="DF226" s="39"/>
      <c r="DG226" s="41"/>
      <c r="DH226" s="39"/>
      <c r="DI226" s="44"/>
      <c r="DJ226" s="44"/>
      <c r="DK226" s="44"/>
      <c r="DL226" s="44"/>
      <c r="DM226" s="44"/>
      <c r="DN226" s="44"/>
      <c r="DO226" s="44"/>
      <c r="DP226" s="44"/>
    </row>
    <row r="227" spans="2:120" x14ac:dyDescent="0.2">
      <c r="B227" s="38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40"/>
      <c r="S227" s="39"/>
      <c r="T227" s="41"/>
      <c r="U227" s="42"/>
      <c r="V227" s="42"/>
      <c r="W227" s="42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9"/>
      <c r="BW227" s="43"/>
      <c r="BX227" s="43"/>
      <c r="BY227" s="43"/>
      <c r="CA227" s="43"/>
      <c r="CD227" s="43"/>
      <c r="CE227" s="43"/>
      <c r="CF227" s="43"/>
      <c r="CG227" s="43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39"/>
      <c r="DB227" s="39"/>
      <c r="DC227" s="39"/>
      <c r="DD227" s="39"/>
      <c r="DE227" s="39"/>
      <c r="DF227" s="39"/>
      <c r="DG227" s="41"/>
      <c r="DH227" s="39"/>
      <c r="DI227" s="44"/>
      <c r="DJ227" s="44"/>
      <c r="DK227" s="44"/>
      <c r="DL227" s="44"/>
      <c r="DM227" s="44"/>
      <c r="DN227" s="44"/>
      <c r="DO227" s="44"/>
      <c r="DP227" s="44"/>
    </row>
    <row r="228" spans="2:120" x14ac:dyDescent="0.2">
      <c r="B228" s="38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40"/>
      <c r="S228" s="39"/>
      <c r="T228" s="41"/>
      <c r="U228" s="42"/>
      <c r="V228" s="42"/>
      <c r="W228" s="42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9"/>
      <c r="BW228" s="43"/>
      <c r="BX228" s="43"/>
      <c r="BY228" s="43"/>
      <c r="CA228" s="43"/>
      <c r="CD228" s="43"/>
      <c r="CE228" s="43"/>
      <c r="CF228" s="43"/>
      <c r="CG228" s="43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39"/>
      <c r="DB228" s="39"/>
      <c r="DC228" s="39"/>
      <c r="DD228" s="39"/>
      <c r="DE228" s="39"/>
      <c r="DF228" s="39"/>
      <c r="DG228" s="41"/>
      <c r="DH228" s="39"/>
      <c r="DI228" s="44"/>
      <c r="DJ228" s="44"/>
      <c r="DK228" s="44"/>
      <c r="DL228" s="44"/>
      <c r="DM228" s="44"/>
      <c r="DN228" s="44"/>
      <c r="DO228" s="44"/>
      <c r="DP228" s="44"/>
    </row>
    <row r="229" spans="2:120" x14ac:dyDescent="0.2">
      <c r="B229" s="38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40"/>
      <c r="S229" s="39"/>
      <c r="T229" s="41"/>
      <c r="U229" s="42"/>
      <c r="V229" s="42"/>
      <c r="W229" s="42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9"/>
      <c r="BW229" s="43"/>
      <c r="BX229" s="43"/>
      <c r="BY229" s="43"/>
      <c r="CA229" s="43"/>
      <c r="CD229" s="43"/>
      <c r="CE229" s="43"/>
      <c r="CF229" s="43"/>
      <c r="CG229" s="43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39"/>
      <c r="DB229" s="39"/>
      <c r="DC229" s="39"/>
      <c r="DD229" s="39"/>
      <c r="DE229" s="39"/>
      <c r="DF229" s="39"/>
      <c r="DG229" s="41"/>
      <c r="DH229" s="39"/>
      <c r="DI229" s="44"/>
      <c r="DJ229" s="44"/>
      <c r="DK229" s="44"/>
      <c r="DL229" s="44"/>
      <c r="DM229" s="44"/>
      <c r="DN229" s="44"/>
      <c r="DO229" s="44"/>
      <c r="DP229" s="44"/>
    </row>
    <row r="230" spans="2:120" x14ac:dyDescent="0.2">
      <c r="B230" s="38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40"/>
      <c r="S230" s="39"/>
      <c r="T230" s="41"/>
      <c r="U230" s="42"/>
      <c r="V230" s="42"/>
      <c r="W230" s="42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9"/>
      <c r="BW230" s="43"/>
      <c r="BX230" s="43"/>
      <c r="BY230" s="43"/>
      <c r="CA230" s="43"/>
      <c r="CD230" s="43"/>
      <c r="CE230" s="43"/>
      <c r="CF230" s="43"/>
      <c r="CG230" s="43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39"/>
      <c r="DB230" s="39"/>
      <c r="DC230" s="39"/>
      <c r="DD230" s="39"/>
      <c r="DE230" s="39"/>
      <c r="DF230" s="39"/>
      <c r="DG230" s="41"/>
      <c r="DH230" s="39"/>
      <c r="DI230" s="44"/>
      <c r="DJ230" s="44"/>
      <c r="DK230" s="44"/>
      <c r="DL230" s="44"/>
      <c r="DM230" s="44"/>
      <c r="DN230" s="44"/>
      <c r="DO230" s="44"/>
      <c r="DP230" s="44"/>
    </row>
    <row r="231" spans="2:120" x14ac:dyDescent="0.2">
      <c r="C231" s="39"/>
      <c r="D231" s="3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  <c r="BR231" s="49"/>
      <c r="BS231" s="49"/>
      <c r="BT231" s="49"/>
      <c r="BU231" s="49"/>
      <c r="BV231" s="49"/>
      <c r="BW231" s="49"/>
      <c r="BX231" s="49"/>
      <c r="BY231" s="49"/>
      <c r="CG231" s="49"/>
    </row>
    <row r="232" spans="2:120" x14ac:dyDescent="0.2"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49"/>
      <c r="BM232" s="49"/>
      <c r="BN232" s="49"/>
      <c r="BO232" s="49"/>
      <c r="BP232" s="49"/>
      <c r="BQ232" s="49"/>
      <c r="BR232" s="49"/>
      <c r="BS232" s="49"/>
      <c r="BT232" s="49"/>
      <c r="BU232" s="49"/>
      <c r="BV232" s="49"/>
      <c r="BW232" s="49"/>
      <c r="BX232" s="49"/>
      <c r="BY232" s="49"/>
      <c r="CG232" s="49"/>
    </row>
    <row r="233" spans="2:120" x14ac:dyDescent="0.2"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49"/>
      <c r="BM233" s="49"/>
      <c r="BN233" s="49"/>
      <c r="BO233" s="49"/>
      <c r="BP233" s="49"/>
      <c r="BQ233" s="49"/>
      <c r="BR233" s="49"/>
      <c r="BS233" s="49"/>
      <c r="BT233" s="49"/>
      <c r="BU233" s="49"/>
      <c r="BV233" s="49"/>
      <c r="BW233" s="49"/>
      <c r="BX233" s="49"/>
      <c r="BY233" s="49"/>
      <c r="CG233" s="49"/>
    </row>
    <row r="234" spans="2:120" x14ac:dyDescent="0.2"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49"/>
      <c r="BM234" s="49"/>
      <c r="BN234" s="49"/>
      <c r="BO234" s="49"/>
      <c r="BP234" s="49"/>
      <c r="BQ234" s="49"/>
      <c r="BR234" s="49"/>
      <c r="BS234" s="49"/>
      <c r="BT234" s="49"/>
      <c r="BU234" s="49"/>
      <c r="BV234" s="49"/>
      <c r="BW234" s="49"/>
      <c r="BX234" s="49"/>
      <c r="BY234" s="49"/>
      <c r="CG234" s="49"/>
    </row>
    <row r="235" spans="2:120" x14ac:dyDescent="0.2"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49"/>
      <c r="BM235" s="49"/>
      <c r="BN235" s="49"/>
      <c r="BO235" s="49"/>
      <c r="BP235" s="49"/>
      <c r="BQ235" s="49"/>
      <c r="BR235" s="49"/>
      <c r="BS235" s="49"/>
      <c r="BT235" s="49"/>
      <c r="BU235" s="49"/>
      <c r="BV235" s="49"/>
      <c r="BW235" s="49"/>
      <c r="BX235" s="49"/>
      <c r="BY235" s="49"/>
      <c r="CG235" s="49"/>
    </row>
    <row r="236" spans="2:120" x14ac:dyDescent="0.2"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49"/>
      <c r="BM236" s="49"/>
      <c r="BN236" s="49"/>
      <c r="BO236" s="49"/>
      <c r="BP236" s="49"/>
      <c r="BQ236" s="49"/>
      <c r="BR236" s="49"/>
      <c r="BS236" s="49"/>
      <c r="BT236" s="49"/>
      <c r="BU236" s="49"/>
      <c r="BV236" s="49"/>
      <c r="BW236" s="49"/>
      <c r="BX236" s="49"/>
      <c r="BY236" s="49"/>
      <c r="CG236" s="49"/>
    </row>
    <row r="237" spans="2:120" x14ac:dyDescent="0.2"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49"/>
      <c r="BM237" s="49"/>
      <c r="BN237" s="49"/>
      <c r="BO237" s="49"/>
      <c r="BP237" s="49"/>
      <c r="BQ237" s="49"/>
      <c r="BR237" s="49"/>
      <c r="BS237" s="49"/>
      <c r="BT237" s="49"/>
      <c r="BU237" s="49"/>
      <c r="BV237" s="49"/>
      <c r="BW237" s="49"/>
      <c r="BX237" s="49"/>
      <c r="BY237" s="49"/>
      <c r="CG237" s="49"/>
    </row>
    <row r="238" spans="2:120" x14ac:dyDescent="0.2"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  <c r="BR238" s="49"/>
      <c r="BS238" s="49"/>
      <c r="BT238" s="49"/>
      <c r="BU238" s="49"/>
      <c r="BV238" s="49"/>
      <c r="BW238" s="49"/>
      <c r="BX238" s="49"/>
      <c r="BY238" s="49"/>
      <c r="CG238" s="49"/>
    </row>
    <row r="239" spans="2:120" x14ac:dyDescent="0.2"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49"/>
      <c r="BM239" s="49"/>
      <c r="BN239" s="49"/>
      <c r="BO239" s="49"/>
      <c r="BP239" s="49"/>
      <c r="BQ239" s="49"/>
      <c r="BR239" s="49"/>
      <c r="BS239" s="49"/>
      <c r="BT239" s="49"/>
      <c r="BU239" s="49"/>
      <c r="BV239" s="49"/>
      <c r="BW239" s="49"/>
      <c r="BX239" s="49"/>
      <c r="BY239" s="49"/>
      <c r="CG239" s="49"/>
    </row>
    <row r="240" spans="2:120" x14ac:dyDescent="0.2"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49"/>
      <c r="BM240" s="49"/>
      <c r="BN240" s="49"/>
      <c r="BO240" s="49"/>
      <c r="BP240" s="49"/>
      <c r="BQ240" s="49"/>
      <c r="BR240" s="49"/>
      <c r="BS240" s="49"/>
      <c r="BT240" s="49"/>
      <c r="BU240" s="49"/>
      <c r="BV240" s="49"/>
      <c r="BW240" s="49"/>
      <c r="BX240" s="49"/>
      <c r="BY240" s="49"/>
      <c r="CG240" s="49"/>
    </row>
    <row r="241" spans="1:122" x14ac:dyDescent="0.2"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49"/>
      <c r="BM241" s="49"/>
      <c r="BN241" s="49"/>
      <c r="BO241" s="49"/>
      <c r="BP241" s="49"/>
      <c r="BQ241" s="49"/>
      <c r="BR241" s="49"/>
      <c r="BS241" s="49"/>
      <c r="BT241" s="49"/>
      <c r="BU241" s="49"/>
      <c r="BV241" s="49"/>
      <c r="BW241" s="49"/>
      <c r="BX241" s="49"/>
      <c r="BY241" s="49"/>
      <c r="CG241" s="49"/>
    </row>
    <row r="242" spans="1:122" s="50" customFormat="1" x14ac:dyDescent="0.2">
      <c r="A242" s="23"/>
      <c r="B242" s="46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47"/>
      <c r="S242" s="23"/>
      <c r="T242" s="48"/>
      <c r="U242" s="30"/>
      <c r="V242" s="30"/>
      <c r="W242" s="30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49"/>
      <c r="BM242" s="49"/>
      <c r="BN242" s="49"/>
      <c r="BO242" s="49"/>
      <c r="BP242" s="49"/>
      <c r="BQ242" s="49"/>
      <c r="BR242" s="49"/>
      <c r="BS242" s="49"/>
      <c r="BT242" s="49"/>
      <c r="BU242" s="49"/>
      <c r="BV242" s="49"/>
      <c r="BW242" s="49"/>
      <c r="BX242" s="49"/>
      <c r="BY242" s="49"/>
      <c r="BZ242" s="28"/>
      <c r="CA242" s="49"/>
      <c r="CB242" s="51"/>
      <c r="CC242" s="51"/>
      <c r="CD242" s="49"/>
      <c r="CE242" s="49"/>
      <c r="CF242" s="49"/>
      <c r="CG242" s="49"/>
      <c r="DA242" s="23"/>
      <c r="DB242" s="23"/>
      <c r="DC242" s="23"/>
      <c r="DD242" s="23"/>
      <c r="DE242" s="23"/>
      <c r="DF242" s="23"/>
      <c r="DG242" s="48"/>
      <c r="DH242" s="23"/>
      <c r="DQ242" s="16"/>
      <c r="DR242" s="16"/>
    </row>
    <row r="243" spans="1:122" s="50" customFormat="1" x14ac:dyDescent="0.2">
      <c r="A243" s="23"/>
      <c r="B243" s="46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47"/>
      <c r="S243" s="23"/>
      <c r="T243" s="48"/>
      <c r="U243" s="30"/>
      <c r="V243" s="30"/>
      <c r="W243" s="30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  <c r="BR243" s="49"/>
      <c r="BS243" s="49"/>
      <c r="BT243" s="49"/>
      <c r="BU243" s="49"/>
      <c r="BV243" s="49"/>
      <c r="BW243" s="49"/>
      <c r="BX243" s="49"/>
      <c r="BY243" s="49"/>
      <c r="BZ243" s="28"/>
      <c r="CA243" s="49"/>
      <c r="CB243" s="51"/>
      <c r="CC243" s="51"/>
      <c r="CD243" s="49"/>
      <c r="CE243" s="49"/>
      <c r="CF243" s="49"/>
      <c r="CG243" s="49"/>
      <c r="DA243" s="23"/>
      <c r="DB243" s="23"/>
      <c r="DC243" s="23"/>
      <c r="DD243" s="23"/>
      <c r="DE243" s="23"/>
      <c r="DF243" s="23"/>
      <c r="DG243" s="48"/>
      <c r="DH243" s="23"/>
      <c r="DQ243" s="16"/>
      <c r="DR243" s="16"/>
    </row>
    <row r="244" spans="1:122" s="50" customFormat="1" x14ac:dyDescent="0.2">
      <c r="A244" s="23"/>
      <c r="B244" s="46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47"/>
      <c r="S244" s="23"/>
      <c r="T244" s="48"/>
      <c r="U244" s="30"/>
      <c r="V244" s="30"/>
      <c r="W244" s="30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49"/>
      <c r="BM244" s="49"/>
      <c r="BN244" s="49"/>
      <c r="BO244" s="49"/>
      <c r="BP244" s="49"/>
      <c r="BQ244" s="49"/>
      <c r="BR244" s="49"/>
      <c r="BS244" s="49"/>
      <c r="BT244" s="49"/>
      <c r="BU244" s="49"/>
      <c r="BV244" s="49"/>
      <c r="BW244" s="49"/>
      <c r="BX244" s="49"/>
      <c r="BY244" s="49"/>
      <c r="BZ244" s="28"/>
      <c r="CA244" s="49"/>
      <c r="CB244" s="51"/>
      <c r="CC244" s="51"/>
      <c r="CD244" s="49"/>
      <c r="CE244" s="49"/>
      <c r="CF244" s="49"/>
      <c r="CG244" s="49"/>
      <c r="DA244" s="23"/>
      <c r="DB244" s="23"/>
      <c r="DC244" s="23"/>
      <c r="DD244" s="23"/>
      <c r="DE244" s="23"/>
      <c r="DF244" s="23"/>
      <c r="DG244" s="48"/>
      <c r="DH244" s="23"/>
      <c r="DQ244" s="16"/>
      <c r="DR244" s="16"/>
    </row>
    <row r="245" spans="1:122" s="50" customFormat="1" x14ac:dyDescent="0.2">
      <c r="A245" s="23"/>
      <c r="B245" s="46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47"/>
      <c r="S245" s="23"/>
      <c r="T245" s="48"/>
      <c r="U245" s="30"/>
      <c r="V245" s="30"/>
      <c r="W245" s="30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49"/>
      <c r="BM245" s="49"/>
      <c r="BN245" s="49"/>
      <c r="BO245" s="49"/>
      <c r="BP245" s="49"/>
      <c r="BQ245" s="49"/>
      <c r="BR245" s="49"/>
      <c r="BS245" s="49"/>
      <c r="BT245" s="49"/>
      <c r="BU245" s="49"/>
      <c r="BV245" s="49"/>
      <c r="BW245" s="49"/>
      <c r="BX245" s="49"/>
      <c r="BY245" s="49"/>
      <c r="BZ245" s="28"/>
      <c r="CA245" s="49"/>
      <c r="CB245" s="51"/>
      <c r="CC245" s="51"/>
      <c r="CD245" s="49"/>
      <c r="CE245" s="49"/>
      <c r="CF245" s="49"/>
      <c r="CG245" s="49"/>
      <c r="DA245" s="23"/>
      <c r="DB245" s="23"/>
      <c r="DC245" s="23"/>
      <c r="DD245" s="23"/>
      <c r="DE245" s="23"/>
      <c r="DF245" s="23"/>
      <c r="DG245" s="48"/>
      <c r="DH245" s="23"/>
      <c r="DQ245" s="16"/>
      <c r="DR245" s="16"/>
    </row>
    <row r="246" spans="1:122" s="50" customFormat="1" x14ac:dyDescent="0.2">
      <c r="A246" s="23"/>
      <c r="B246" s="46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47"/>
      <c r="S246" s="23"/>
      <c r="T246" s="48"/>
      <c r="U246" s="30"/>
      <c r="V246" s="30"/>
      <c r="W246" s="30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49"/>
      <c r="BM246" s="49"/>
      <c r="BN246" s="49"/>
      <c r="BO246" s="49"/>
      <c r="BP246" s="49"/>
      <c r="BQ246" s="49"/>
      <c r="BR246" s="49"/>
      <c r="BS246" s="49"/>
      <c r="BT246" s="49"/>
      <c r="BU246" s="49"/>
      <c r="BV246" s="49"/>
      <c r="BW246" s="49"/>
      <c r="BX246" s="49"/>
      <c r="BY246" s="49"/>
      <c r="BZ246" s="28"/>
      <c r="CA246" s="49"/>
      <c r="CB246" s="51"/>
      <c r="CC246" s="51"/>
      <c r="CD246" s="49"/>
      <c r="CE246" s="49"/>
      <c r="CF246" s="49"/>
      <c r="CG246" s="49"/>
      <c r="DA246" s="23"/>
      <c r="DB246" s="23"/>
      <c r="DC246" s="23"/>
      <c r="DD246" s="23"/>
      <c r="DE246" s="23"/>
      <c r="DF246" s="23"/>
      <c r="DG246" s="48"/>
      <c r="DH246" s="23"/>
      <c r="DQ246" s="16"/>
      <c r="DR246" s="16"/>
    </row>
    <row r="247" spans="1:122" s="50" customFormat="1" x14ac:dyDescent="0.2">
      <c r="A247" s="23"/>
      <c r="B247" s="46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47"/>
      <c r="S247" s="23"/>
      <c r="T247" s="48"/>
      <c r="U247" s="30"/>
      <c r="V247" s="30"/>
      <c r="W247" s="30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  <c r="BR247" s="49"/>
      <c r="BS247" s="49"/>
      <c r="BT247" s="49"/>
      <c r="BU247" s="49"/>
      <c r="BV247" s="49"/>
      <c r="BW247" s="49"/>
      <c r="BX247" s="49"/>
      <c r="BY247" s="49"/>
      <c r="BZ247" s="28"/>
      <c r="CA247" s="49"/>
      <c r="CB247" s="51"/>
      <c r="CC247" s="51"/>
      <c r="CD247" s="49"/>
      <c r="CE247" s="49"/>
      <c r="CF247" s="49"/>
      <c r="CG247" s="49"/>
      <c r="DA247" s="23"/>
      <c r="DB247" s="23"/>
      <c r="DC247" s="23"/>
      <c r="DD247" s="23"/>
      <c r="DE247" s="23"/>
      <c r="DF247" s="23"/>
      <c r="DG247" s="48"/>
      <c r="DH247" s="23"/>
      <c r="DQ247" s="16"/>
      <c r="DR247" s="16"/>
    </row>
    <row r="248" spans="1:122" s="50" customFormat="1" x14ac:dyDescent="0.2">
      <c r="A248" s="23"/>
      <c r="B248" s="46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47"/>
      <c r="S248" s="23"/>
      <c r="T248" s="48"/>
      <c r="U248" s="30"/>
      <c r="V248" s="30"/>
      <c r="W248" s="30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49"/>
      <c r="BR248" s="49"/>
      <c r="BS248" s="49"/>
      <c r="BT248" s="49"/>
      <c r="BU248" s="49"/>
      <c r="BV248" s="49"/>
      <c r="BW248" s="49"/>
      <c r="BX248" s="49"/>
      <c r="BY248" s="49"/>
      <c r="BZ248" s="28"/>
      <c r="CA248" s="49"/>
      <c r="CB248" s="51"/>
      <c r="CC248" s="51"/>
      <c r="CD248" s="49"/>
      <c r="CE248" s="49"/>
      <c r="CF248" s="49"/>
      <c r="CG248" s="49"/>
      <c r="DA248" s="23"/>
      <c r="DB248" s="23"/>
      <c r="DC248" s="23"/>
      <c r="DD248" s="23"/>
      <c r="DE248" s="23"/>
      <c r="DF248" s="23"/>
      <c r="DG248" s="48"/>
      <c r="DH248" s="23"/>
      <c r="DQ248" s="16"/>
      <c r="DR248" s="16"/>
    </row>
    <row r="249" spans="1:122" s="50" customFormat="1" x14ac:dyDescent="0.2">
      <c r="A249" s="23"/>
      <c r="B249" s="46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47"/>
      <c r="S249" s="23"/>
      <c r="T249" s="48"/>
      <c r="U249" s="30"/>
      <c r="V249" s="30"/>
      <c r="W249" s="30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49"/>
      <c r="BM249" s="49"/>
      <c r="BN249" s="49"/>
      <c r="BO249" s="49"/>
      <c r="BP249" s="49"/>
      <c r="BQ249" s="49"/>
      <c r="BR249" s="49"/>
      <c r="BS249" s="49"/>
      <c r="BT249" s="49"/>
      <c r="BU249" s="49"/>
      <c r="BV249" s="49"/>
      <c r="BW249" s="49"/>
      <c r="BX249" s="49"/>
      <c r="BY249" s="49"/>
      <c r="BZ249" s="28"/>
      <c r="CA249" s="49"/>
      <c r="CB249" s="51"/>
      <c r="CC249" s="51"/>
      <c r="CD249" s="49"/>
      <c r="CE249" s="49"/>
      <c r="CF249" s="49"/>
      <c r="CG249" s="49"/>
      <c r="DA249" s="23"/>
      <c r="DB249" s="23"/>
      <c r="DC249" s="23"/>
      <c r="DD249" s="23"/>
      <c r="DE249" s="23"/>
      <c r="DF249" s="23"/>
      <c r="DG249" s="48"/>
      <c r="DH249" s="23"/>
      <c r="DQ249" s="16"/>
      <c r="DR249" s="16"/>
    </row>
    <row r="250" spans="1:122" s="50" customFormat="1" x14ac:dyDescent="0.2">
      <c r="A250" s="23"/>
      <c r="B250" s="46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47"/>
      <c r="S250" s="23"/>
      <c r="T250" s="48"/>
      <c r="U250" s="30"/>
      <c r="V250" s="30"/>
      <c r="W250" s="30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49"/>
      <c r="BM250" s="49"/>
      <c r="BN250" s="49"/>
      <c r="BO250" s="49"/>
      <c r="BP250" s="49"/>
      <c r="BQ250" s="49"/>
      <c r="BR250" s="49"/>
      <c r="BS250" s="49"/>
      <c r="BT250" s="49"/>
      <c r="BU250" s="49"/>
      <c r="BV250" s="49"/>
      <c r="BW250" s="49"/>
      <c r="BX250" s="49"/>
      <c r="BY250" s="49"/>
      <c r="BZ250" s="28"/>
      <c r="CA250" s="49"/>
      <c r="CB250" s="51"/>
      <c r="CC250" s="51"/>
      <c r="CD250" s="49"/>
      <c r="CE250" s="49"/>
      <c r="CF250" s="49"/>
      <c r="CG250" s="49"/>
      <c r="DA250" s="23"/>
      <c r="DB250" s="23"/>
      <c r="DC250" s="23"/>
      <c r="DD250" s="23"/>
      <c r="DE250" s="23"/>
      <c r="DF250" s="23"/>
      <c r="DG250" s="48"/>
      <c r="DH250" s="23"/>
      <c r="DQ250" s="16"/>
      <c r="DR250" s="16"/>
    </row>
    <row r="251" spans="1:122" s="50" customFormat="1" x14ac:dyDescent="0.2">
      <c r="A251" s="23"/>
      <c r="B251" s="46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47"/>
      <c r="S251" s="23"/>
      <c r="T251" s="48"/>
      <c r="U251" s="30"/>
      <c r="V251" s="30"/>
      <c r="W251" s="30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49"/>
      <c r="BM251" s="49"/>
      <c r="BN251" s="49"/>
      <c r="BO251" s="49"/>
      <c r="BP251" s="49"/>
      <c r="BQ251" s="49"/>
      <c r="BR251" s="49"/>
      <c r="BS251" s="49"/>
      <c r="BT251" s="49"/>
      <c r="BU251" s="49"/>
      <c r="BV251" s="49"/>
      <c r="BW251" s="49"/>
      <c r="BX251" s="49"/>
      <c r="BY251" s="49"/>
      <c r="BZ251" s="28"/>
      <c r="CA251" s="49"/>
      <c r="CB251" s="51"/>
      <c r="CC251" s="51"/>
      <c r="CD251" s="49"/>
      <c r="CE251" s="49"/>
      <c r="CF251" s="49"/>
      <c r="CG251" s="49"/>
      <c r="DA251" s="23"/>
      <c r="DB251" s="23"/>
      <c r="DC251" s="23"/>
      <c r="DD251" s="23"/>
      <c r="DE251" s="23"/>
      <c r="DF251" s="23"/>
      <c r="DG251" s="48"/>
      <c r="DH251" s="23"/>
      <c r="DQ251" s="16"/>
      <c r="DR251" s="16"/>
    </row>
    <row r="252" spans="1:122" s="50" customFormat="1" x14ac:dyDescent="0.2">
      <c r="A252" s="23"/>
      <c r="B252" s="46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47"/>
      <c r="S252" s="23"/>
      <c r="T252" s="48"/>
      <c r="U252" s="30"/>
      <c r="V252" s="30"/>
      <c r="W252" s="30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9"/>
      <c r="BO252" s="49"/>
      <c r="BP252" s="49"/>
      <c r="BQ252" s="49"/>
      <c r="BR252" s="49"/>
      <c r="BS252" s="49"/>
      <c r="BT252" s="49"/>
      <c r="BU252" s="49"/>
      <c r="BV252" s="49"/>
      <c r="BW252" s="49"/>
      <c r="BX252" s="49"/>
      <c r="BY252" s="49"/>
      <c r="BZ252" s="28"/>
      <c r="CA252" s="49"/>
      <c r="CB252" s="51"/>
      <c r="CC252" s="51"/>
      <c r="CD252" s="49"/>
      <c r="CE252" s="49"/>
      <c r="CF252" s="49"/>
      <c r="CG252" s="49"/>
      <c r="DA252" s="23"/>
      <c r="DB252" s="23"/>
      <c r="DC252" s="23"/>
      <c r="DD252" s="23"/>
      <c r="DE252" s="23"/>
      <c r="DF252" s="23"/>
      <c r="DG252" s="48"/>
      <c r="DH252" s="23"/>
      <c r="DQ252" s="16"/>
      <c r="DR252" s="16"/>
    </row>
    <row r="253" spans="1:122" s="50" customFormat="1" x14ac:dyDescent="0.2">
      <c r="A253" s="23"/>
      <c r="B253" s="46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47"/>
      <c r="S253" s="23"/>
      <c r="T253" s="48"/>
      <c r="U253" s="30"/>
      <c r="V253" s="30"/>
      <c r="W253" s="30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9"/>
      <c r="BO253" s="49"/>
      <c r="BP253" s="49"/>
      <c r="BQ253" s="49"/>
      <c r="BR253" s="49"/>
      <c r="BS253" s="49"/>
      <c r="BT253" s="49"/>
      <c r="BU253" s="49"/>
      <c r="BV253" s="49"/>
      <c r="BW253" s="49"/>
      <c r="BX253" s="49"/>
      <c r="BY253" s="49"/>
      <c r="BZ253" s="28"/>
      <c r="CA253" s="49"/>
      <c r="CB253" s="51"/>
      <c r="CC253" s="51"/>
      <c r="CD253" s="49"/>
      <c r="CE253" s="49"/>
      <c r="CF253" s="49"/>
      <c r="CG253" s="49"/>
      <c r="DA253" s="23"/>
      <c r="DB253" s="23"/>
      <c r="DC253" s="23"/>
      <c r="DD253" s="23"/>
      <c r="DE253" s="23"/>
      <c r="DF253" s="23"/>
      <c r="DG253" s="48"/>
      <c r="DH253" s="23"/>
      <c r="DQ253" s="16"/>
      <c r="DR253" s="16"/>
    </row>
    <row r="254" spans="1:122" s="50" customFormat="1" x14ac:dyDescent="0.2">
      <c r="A254" s="23"/>
      <c r="B254" s="46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47"/>
      <c r="S254" s="23"/>
      <c r="T254" s="48"/>
      <c r="U254" s="30"/>
      <c r="V254" s="30"/>
      <c r="W254" s="30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  <c r="BR254" s="49"/>
      <c r="BS254" s="49"/>
      <c r="BT254" s="49"/>
      <c r="BU254" s="49"/>
      <c r="BV254" s="49"/>
      <c r="BW254" s="49"/>
      <c r="BX254" s="49"/>
      <c r="BY254" s="49"/>
      <c r="BZ254" s="28"/>
      <c r="CA254" s="49"/>
      <c r="CB254" s="51"/>
      <c r="CC254" s="51"/>
      <c r="CD254" s="49"/>
      <c r="CE254" s="49"/>
      <c r="CF254" s="49"/>
      <c r="CG254" s="49"/>
      <c r="DA254" s="23"/>
      <c r="DB254" s="23"/>
      <c r="DC254" s="23"/>
      <c r="DD254" s="23"/>
      <c r="DE254" s="23"/>
      <c r="DF254" s="23"/>
      <c r="DG254" s="48"/>
      <c r="DH254" s="23"/>
      <c r="DQ254" s="16"/>
      <c r="DR254" s="16"/>
    </row>
    <row r="255" spans="1:122" s="50" customFormat="1" x14ac:dyDescent="0.2">
      <c r="A255" s="23"/>
      <c r="B255" s="46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47"/>
      <c r="S255" s="23"/>
      <c r="T255" s="48"/>
      <c r="U255" s="30"/>
      <c r="V255" s="30"/>
      <c r="W255" s="30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49"/>
      <c r="BM255" s="49"/>
      <c r="BN255" s="49"/>
      <c r="BO255" s="49"/>
      <c r="BP255" s="49"/>
      <c r="BQ255" s="49"/>
      <c r="BR255" s="49"/>
      <c r="BS255" s="49"/>
      <c r="BT255" s="49"/>
      <c r="BU255" s="49"/>
      <c r="BV255" s="49"/>
      <c r="BW255" s="49"/>
      <c r="BX255" s="49"/>
      <c r="BY255" s="49"/>
      <c r="BZ255" s="28"/>
      <c r="CA255" s="49"/>
      <c r="CB255" s="51"/>
      <c r="CC255" s="51"/>
      <c r="CD255" s="49"/>
      <c r="CE255" s="49"/>
      <c r="CF255" s="49"/>
      <c r="CG255" s="49"/>
      <c r="DA255" s="23"/>
      <c r="DB255" s="23"/>
      <c r="DC255" s="23"/>
      <c r="DD255" s="23"/>
      <c r="DE255" s="23"/>
      <c r="DF255" s="23"/>
      <c r="DG255" s="48"/>
      <c r="DH255" s="23"/>
      <c r="DQ255" s="16"/>
      <c r="DR255" s="16"/>
    </row>
    <row r="256" spans="1:122" s="50" customFormat="1" x14ac:dyDescent="0.2">
      <c r="A256" s="23"/>
      <c r="B256" s="46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47"/>
      <c r="S256" s="23"/>
      <c r="T256" s="48"/>
      <c r="U256" s="30"/>
      <c r="V256" s="30"/>
      <c r="W256" s="30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  <c r="BR256" s="49"/>
      <c r="BS256" s="49"/>
      <c r="BT256" s="49"/>
      <c r="BU256" s="49"/>
      <c r="BV256" s="49"/>
      <c r="BW256" s="49"/>
      <c r="BX256" s="49"/>
      <c r="BY256" s="49"/>
      <c r="BZ256" s="28"/>
      <c r="CA256" s="49"/>
      <c r="CB256" s="51"/>
      <c r="CC256" s="51"/>
      <c r="CD256" s="49"/>
      <c r="CE256" s="49"/>
      <c r="CF256" s="49"/>
      <c r="CG256" s="49"/>
      <c r="DA256" s="23"/>
      <c r="DB256" s="23"/>
      <c r="DC256" s="23"/>
      <c r="DD256" s="23"/>
      <c r="DE256" s="23"/>
      <c r="DF256" s="23"/>
      <c r="DG256" s="48"/>
      <c r="DH256" s="23"/>
      <c r="DQ256" s="16"/>
      <c r="DR256" s="16"/>
    </row>
    <row r="257" spans="1:122" s="50" customFormat="1" x14ac:dyDescent="0.2">
      <c r="A257" s="23"/>
      <c r="B257" s="46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47"/>
      <c r="S257" s="23"/>
      <c r="T257" s="48"/>
      <c r="U257" s="30"/>
      <c r="V257" s="30"/>
      <c r="W257" s="30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  <c r="BR257" s="49"/>
      <c r="BS257" s="49"/>
      <c r="BT257" s="49"/>
      <c r="BU257" s="49"/>
      <c r="BV257" s="49"/>
      <c r="BW257" s="49"/>
      <c r="BX257" s="49"/>
      <c r="BY257" s="49"/>
      <c r="BZ257" s="28"/>
      <c r="CA257" s="49"/>
      <c r="CB257" s="51"/>
      <c r="CC257" s="51"/>
      <c r="CD257" s="49"/>
      <c r="CE257" s="49"/>
      <c r="CF257" s="49"/>
      <c r="CG257" s="49"/>
      <c r="DA257" s="23"/>
      <c r="DB257" s="23"/>
      <c r="DC257" s="23"/>
      <c r="DD257" s="23"/>
      <c r="DE257" s="23"/>
      <c r="DF257" s="23"/>
      <c r="DG257" s="48"/>
      <c r="DH257" s="23"/>
      <c r="DQ257" s="16"/>
      <c r="DR257" s="16"/>
    </row>
    <row r="258" spans="1:122" s="50" customFormat="1" x14ac:dyDescent="0.2">
      <c r="A258" s="23"/>
      <c r="B258" s="46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47"/>
      <c r="S258" s="23"/>
      <c r="T258" s="48"/>
      <c r="U258" s="30"/>
      <c r="V258" s="30"/>
      <c r="W258" s="30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  <c r="BR258" s="49"/>
      <c r="BS258" s="49"/>
      <c r="BT258" s="49"/>
      <c r="BU258" s="49"/>
      <c r="BV258" s="49"/>
      <c r="BW258" s="49"/>
      <c r="BX258" s="49"/>
      <c r="BY258" s="49"/>
      <c r="BZ258" s="28"/>
      <c r="CA258" s="49"/>
      <c r="CB258" s="51"/>
      <c r="CC258" s="51"/>
      <c r="CD258" s="49"/>
      <c r="CE258" s="49"/>
      <c r="CF258" s="49"/>
      <c r="CG258" s="49"/>
      <c r="DA258" s="23"/>
      <c r="DB258" s="23"/>
      <c r="DC258" s="23"/>
      <c r="DD258" s="23"/>
      <c r="DE258" s="23"/>
      <c r="DF258" s="23"/>
      <c r="DG258" s="48"/>
      <c r="DH258" s="23"/>
      <c r="DQ258" s="16"/>
      <c r="DR258" s="16"/>
    </row>
    <row r="259" spans="1:122" s="50" customFormat="1" x14ac:dyDescent="0.2">
      <c r="A259" s="23"/>
      <c r="B259" s="46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47"/>
      <c r="S259" s="23"/>
      <c r="T259" s="48"/>
      <c r="U259" s="30"/>
      <c r="V259" s="30"/>
      <c r="W259" s="30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  <c r="BR259" s="49"/>
      <c r="BS259" s="49"/>
      <c r="BT259" s="49"/>
      <c r="BU259" s="49"/>
      <c r="BV259" s="49"/>
      <c r="BW259" s="49"/>
      <c r="BX259" s="49"/>
      <c r="BY259" s="49"/>
      <c r="BZ259" s="28"/>
      <c r="CA259" s="49"/>
      <c r="CB259" s="51"/>
      <c r="CC259" s="51"/>
      <c r="CD259" s="49"/>
      <c r="CE259" s="49"/>
      <c r="CF259" s="49"/>
      <c r="CG259" s="49"/>
      <c r="DA259" s="23"/>
      <c r="DB259" s="23"/>
      <c r="DC259" s="23"/>
      <c r="DD259" s="23"/>
      <c r="DE259" s="23"/>
      <c r="DF259" s="23"/>
      <c r="DG259" s="48"/>
      <c r="DH259" s="23"/>
      <c r="DQ259" s="16"/>
      <c r="DR259" s="16"/>
    </row>
    <row r="260" spans="1:122" s="50" customFormat="1" x14ac:dyDescent="0.2">
      <c r="A260" s="23"/>
      <c r="B260" s="46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47"/>
      <c r="S260" s="23"/>
      <c r="T260" s="48"/>
      <c r="U260" s="30"/>
      <c r="V260" s="30"/>
      <c r="W260" s="30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  <c r="BR260" s="49"/>
      <c r="BS260" s="49"/>
      <c r="BT260" s="49"/>
      <c r="BU260" s="49"/>
      <c r="BV260" s="49"/>
      <c r="BW260" s="49"/>
      <c r="BX260" s="49"/>
      <c r="BY260" s="49"/>
      <c r="BZ260" s="28"/>
      <c r="CA260" s="49"/>
      <c r="CB260" s="51"/>
      <c r="CC260" s="51"/>
      <c r="CD260" s="49"/>
      <c r="CE260" s="49"/>
      <c r="CF260" s="49"/>
      <c r="CG260" s="49"/>
      <c r="DA260" s="23"/>
      <c r="DB260" s="23"/>
      <c r="DC260" s="23"/>
      <c r="DD260" s="23"/>
      <c r="DE260" s="23"/>
      <c r="DF260" s="23"/>
      <c r="DG260" s="48"/>
      <c r="DH260" s="23"/>
      <c r="DQ260" s="16"/>
      <c r="DR260" s="16"/>
    </row>
    <row r="261" spans="1:122" s="50" customFormat="1" x14ac:dyDescent="0.2">
      <c r="A261" s="23"/>
      <c r="B261" s="46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47"/>
      <c r="S261" s="23"/>
      <c r="T261" s="48"/>
      <c r="U261" s="30"/>
      <c r="V261" s="30"/>
      <c r="W261" s="30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  <c r="BR261" s="49"/>
      <c r="BS261" s="49"/>
      <c r="BT261" s="49"/>
      <c r="BU261" s="49"/>
      <c r="BV261" s="49"/>
      <c r="BW261" s="49"/>
      <c r="BX261" s="49"/>
      <c r="BY261" s="49"/>
      <c r="BZ261" s="28"/>
      <c r="CA261" s="49"/>
      <c r="CB261" s="51"/>
      <c r="CC261" s="51"/>
      <c r="CD261" s="49"/>
      <c r="CE261" s="49"/>
      <c r="CF261" s="49"/>
      <c r="CG261" s="49"/>
      <c r="DA261" s="23"/>
      <c r="DB261" s="23"/>
      <c r="DC261" s="23"/>
      <c r="DD261" s="23"/>
      <c r="DE261" s="23"/>
      <c r="DF261" s="23"/>
      <c r="DG261" s="48"/>
      <c r="DH261" s="23"/>
      <c r="DQ261" s="16"/>
      <c r="DR261" s="16"/>
    </row>
    <row r="262" spans="1:122" s="50" customFormat="1" x14ac:dyDescent="0.2">
      <c r="A262" s="23"/>
      <c r="B262" s="46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47"/>
      <c r="S262" s="23"/>
      <c r="T262" s="48"/>
      <c r="U262" s="30"/>
      <c r="V262" s="30"/>
      <c r="W262" s="30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  <c r="BR262" s="49"/>
      <c r="BS262" s="49"/>
      <c r="BT262" s="49"/>
      <c r="BU262" s="49"/>
      <c r="BV262" s="49"/>
      <c r="BW262" s="49"/>
      <c r="BX262" s="49"/>
      <c r="BY262" s="49"/>
      <c r="BZ262" s="28"/>
      <c r="CA262" s="49"/>
      <c r="CB262" s="51"/>
      <c r="CC262" s="51"/>
      <c r="CD262" s="49"/>
      <c r="CE262" s="49"/>
      <c r="CF262" s="49"/>
      <c r="CG262" s="49"/>
      <c r="DA262" s="23"/>
      <c r="DB262" s="23"/>
      <c r="DC262" s="23"/>
      <c r="DD262" s="23"/>
      <c r="DE262" s="23"/>
      <c r="DF262" s="23"/>
      <c r="DG262" s="48"/>
      <c r="DH262" s="23"/>
      <c r="DQ262" s="16"/>
      <c r="DR262" s="16"/>
    </row>
    <row r="263" spans="1:122" s="50" customFormat="1" x14ac:dyDescent="0.2">
      <c r="A263" s="23"/>
      <c r="B263" s="46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47"/>
      <c r="S263" s="23"/>
      <c r="T263" s="48"/>
      <c r="U263" s="30"/>
      <c r="V263" s="30"/>
      <c r="W263" s="30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  <c r="BR263" s="49"/>
      <c r="BS263" s="49"/>
      <c r="BT263" s="49"/>
      <c r="BU263" s="49"/>
      <c r="BV263" s="49"/>
      <c r="BW263" s="49"/>
      <c r="BX263" s="49"/>
      <c r="BY263" s="49"/>
      <c r="BZ263" s="28"/>
      <c r="CA263" s="49"/>
      <c r="CB263" s="51"/>
      <c r="CC263" s="51"/>
      <c r="CD263" s="49"/>
      <c r="CE263" s="49"/>
      <c r="CF263" s="49"/>
      <c r="CG263" s="49"/>
      <c r="DA263" s="23"/>
      <c r="DB263" s="23"/>
      <c r="DC263" s="23"/>
      <c r="DD263" s="23"/>
      <c r="DE263" s="23"/>
      <c r="DF263" s="23"/>
      <c r="DG263" s="48"/>
      <c r="DH263" s="23"/>
      <c r="DQ263" s="16"/>
      <c r="DR263" s="16"/>
    </row>
    <row r="264" spans="1:122" s="50" customFormat="1" x14ac:dyDescent="0.2">
      <c r="A264" s="23"/>
      <c r="B264" s="46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47"/>
      <c r="S264" s="23"/>
      <c r="T264" s="48"/>
      <c r="U264" s="30"/>
      <c r="V264" s="30"/>
      <c r="W264" s="30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  <c r="BR264" s="49"/>
      <c r="BS264" s="49"/>
      <c r="BT264" s="49"/>
      <c r="BU264" s="49"/>
      <c r="BV264" s="49"/>
      <c r="BW264" s="49"/>
      <c r="BX264" s="49"/>
      <c r="BY264" s="49"/>
      <c r="BZ264" s="28"/>
      <c r="CA264" s="49"/>
      <c r="CB264" s="51"/>
      <c r="CC264" s="51"/>
      <c r="CD264" s="49"/>
      <c r="CE264" s="49"/>
      <c r="CF264" s="49"/>
      <c r="CG264" s="49"/>
      <c r="DA264" s="23"/>
      <c r="DB264" s="23"/>
      <c r="DC264" s="23"/>
      <c r="DD264" s="23"/>
      <c r="DE264" s="23"/>
      <c r="DF264" s="23"/>
      <c r="DG264" s="48"/>
      <c r="DH264" s="23"/>
      <c r="DQ264" s="16"/>
      <c r="DR264" s="16"/>
    </row>
    <row r="265" spans="1:122" s="50" customFormat="1" x14ac:dyDescent="0.2">
      <c r="A265" s="23"/>
      <c r="B265" s="46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47"/>
      <c r="S265" s="23"/>
      <c r="T265" s="48"/>
      <c r="U265" s="30"/>
      <c r="V265" s="30"/>
      <c r="W265" s="30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  <c r="BR265" s="49"/>
      <c r="BS265" s="49"/>
      <c r="BT265" s="49"/>
      <c r="BU265" s="49"/>
      <c r="BV265" s="49"/>
      <c r="BW265" s="49"/>
      <c r="BX265" s="49"/>
      <c r="BY265" s="49"/>
      <c r="BZ265" s="28"/>
      <c r="CA265" s="49"/>
      <c r="CB265" s="51"/>
      <c r="CC265" s="51"/>
      <c r="CD265" s="49"/>
      <c r="CE265" s="49"/>
      <c r="CF265" s="49"/>
      <c r="CG265" s="49"/>
      <c r="DA265" s="23"/>
      <c r="DB265" s="23"/>
      <c r="DC265" s="23"/>
      <c r="DD265" s="23"/>
      <c r="DE265" s="23"/>
      <c r="DF265" s="23"/>
      <c r="DG265" s="48"/>
      <c r="DH265" s="23"/>
      <c r="DQ265" s="16"/>
      <c r="DR265" s="16"/>
    </row>
    <row r="266" spans="1:122" s="50" customFormat="1" x14ac:dyDescent="0.2">
      <c r="A266" s="23"/>
      <c r="B266" s="46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47"/>
      <c r="S266" s="23"/>
      <c r="T266" s="48"/>
      <c r="U266" s="30"/>
      <c r="V266" s="30"/>
      <c r="W266" s="30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  <c r="BR266" s="49"/>
      <c r="BS266" s="49"/>
      <c r="BT266" s="49"/>
      <c r="BU266" s="49"/>
      <c r="BV266" s="49"/>
      <c r="BW266" s="49"/>
      <c r="BX266" s="49"/>
      <c r="BY266" s="49"/>
      <c r="BZ266" s="28"/>
      <c r="CA266" s="49"/>
      <c r="CB266" s="51"/>
      <c r="CC266" s="51"/>
      <c r="CD266" s="49"/>
      <c r="CE266" s="49"/>
      <c r="CF266" s="49"/>
      <c r="CG266" s="49"/>
      <c r="DA266" s="23"/>
      <c r="DB266" s="23"/>
      <c r="DC266" s="23"/>
      <c r="DD266" s="23"/>
      <c r="DE266" s="23"/>
      <c r="DF266" s="23"/>
      <c r="DG266" s="48"/>
      <c r="DH266" s="23"/>
      <c r="DQ266" s="16"/>
      <c r="DR266" s="16"/>
    </row>
    <row r="267" spans="1:122" s="50" customFormat="1" x14ac:dyDescent="0.2">
      <c r="A267" s="23"/>
      <c r="B267" s="46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47"/>
      <c r="S267" s="23"/>
      <c r="T267" s="48"/>
      <c r="U267" s="30"/>
      <c r="V267" s="30"/>
      <c r="W267" s="30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  <c r="BR267" s="49"/>
      <c r="BS267" s="49"/>
      <c r="BT267" s="49"/>
      <c r="BU267" s="49"/>
      <c r="BV267" s="49"/>
      <c r="BW267" s="49"/>
      <c r="BX267" s="49"/>
      <c r="BY267" s="49"/>
      <c r="BZ267" s="28"/>
      <c r="CA267" s="49"/>
      <c r="CB267" s="51"/>
      <c r="CC267" s="51"/>
      <c r="CD267" s="49"/>
      <c r="CE267" s="49"/>
      <c r="CF267" s="49"/>
      <c r="CG267" s="49"/>
      <c r="DA267" s="23"/>
      <c r="DB267" s="23"/>
      <c r="DC267" s="23"/>
      <c r="DD267" s="23"/>
      <c r="DE267" s="23"/>
      <c r="DF267" s="23"/>
      <c r="DG267" s="48"/>
      <c r="DH267" s="23"/>
      <c r="DQ267" s="16"/>
      <c r="DR267" s="16"/>
    </row>
    <row r="268" spans="1:122" s="50" customFormat="1" x14ac:dyDescent="0.2">
      <c r="A268" s="23"/>
      <c r="B268" s="46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47"/>
      <c r="S268" s="23"/>
      <c r="T268" s="48"/>
      <c r="U268" s="30"/>
      <c r="V268" s="30"/>
      <c r="W268" s="30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  <c r="BR268" s="49"/>
      <c r="BS268" s="49"/>
      <c r="BT268" s="49"/>
      <c r="BU268" s="49"/>
      <c r="BV268" s="49"/>
      <c r="BW268" s="49"/>
      <c r="BX268" s="49"/>
      <c r="BY268" s="49"/>
      <c r="BZ268" s="28"/>
      <c r="CA268" s="49"/>
      <c r="CB268" s="51"/>
      <c r="CC268" s="51"/>
      <c r="CD268" s="49"/>
      <c r="CE268" s="49"/>
      <c r="CF268" s="49"/>
      <c r="CG268" s="49"/>
      <c r="DA268" s="23"/>
      <c r="DB268" s="23"/>
      <c r="DC268" s="23"/>
      <c r="DD268" s="23"/>
      <c r="DE268" s="23"/>
      <c r="DF268" s="23"/>
      <c r="DG268" s="48"/>
      <c r="DH268" s="23"/>
      <c r="DQ268" s="16"/>
      <c r="DR268" s="16"/>
    </row>
    <row r="269" spans="1:122" s="50" customFormat="1" x14ac:dyDescent="0.2">
      <c r="A269" s="23"/>
      <c r="B269" s="46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47"/>
      <c r="S269" s="23"/>
      <c r="T269" s="48"/>
      <c r="U269" s="30"/>
      <c r="V269" s="30"/>
      <c r="W269" s="30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  <c r="BR269" s="49"/>
      <c r="BS269" s="49"/>
      <c r="BT269" s="49"/>
      <c r="BU269" s="49"/>
      <c r="BV269" s="49"/>
      <c r="BW269" s="49"/>
      <c r="BX269" s="49"/>
      <c r="BY269" s="49"/>
      <c r="BZ269" s="28"/>
      <c r="CA269" s="49"/>
      <c r="CB269" s="51"/>
      <c r="CC269" s="51"/>
      <c r="CD269" s="49"/>
      <c r="CE269" s="49"/>
      <c r="CF269" s="49"/>
      <c r="CG269" s="49"/>
      <c r="DA269" s="23"/>
      <c r="DB269" s="23"/>
      <c r="DC269" s="23"/>
      <c r="DD269" s="23"/>
      <c r="DE269" s="23"/>
      <c r="DF269" s="23"/>
      <c r="DG269" s="48"/>
      <c r="DH269" s="23"/>
      <c r="DQ269" s="16"/>
      <c r="DR269" s="16"/>
    </row>
    <row r="270" spans="1:122" s="50" customFormat="1" x14ac:dyDescent="0.2">
      <c r="A270" s="23"/>
      <c r="B270" s="46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47"/>
      <c r="S270" s="23"/>
      <c r="T270" s="48"/>
      <c r="U270" s="30"/>
      <c r="V270" s="30"/>
      <c r="W270" s="30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  <c r="BR270" s="49"/>
      <c r="BS270" s="49"/>
      <c r="BT270" s="49"/>
      <c r="BU270" s="49"/>
      <c r="BV270" s="49"/>
      <c r="BW270" s="49"/>
      <c r="BX270" s="49"/>
      <c r="BY270" s="49"/>
      <c r="BZ270" s="28"/>
      <c r="CA270" s="49"/>
      <c r="CB270" s="51"/>
      <c r="CC270" s="51"/>
      <c r="CD270" s="49"/>
      <c r="CE270" s="49"/>
      <c r="CF270" s="49"/>
      <c r="CG270" s="49"/>
      <c r="DA270" s="23"/>
      <c r="DB270" s="23"/>
      <c r="DC270" s="23"/>
      <c r="DD270" s="23"/>
      <c r="DE270" s="23"/>
      <c r="DF270" s="23"/>
      <c r="DG270" s="48"/>
      <c r="DH270" s="23"/>
      <c r="DQ270" s="16"/>
      <c r="DR270" s="16"/>
    </row>
    <row r="271" spans="1:122" s="50" customFormat="1" x14ac:dyDescent="0.2">
      <c r="A271" s="23"/>
      <c r="B271" s="46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47"/>
      <c r="S271" s="23"/>
      <c r="T271" s="48"/>
      <c r="U271" s="30"/>
      <c r="V271" s="30"/>
      <c r="W271" s="30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  <c r="BR271" s="49"/>
      <c r="BS271" s="49"/>
      <c r="BT271" s="49"/>
      <c r="BU271" s="49"/>
      <c r="BV271" s="49"/>
      <c r="BW271" s="49"/>
      <c r="BX271" s="49"/>
      <c r="BY271" s="49"/>
      <c r="BZ271" s="28"/>
      <c r="CA271" s="49"/>
      <c r="CB271" s="51"/>
      <c r="CC271" s="51"/>
      <c r="CD271" s="49"/>
      <c r="CE271" s="49"/>
      <c r="CF271" s="49"/>
      <c r="CG271" s="49"/>
      <c r="DA271" s="23"/>
      <c r="DB271" s="23"/>
      <c r="DC271" s="23"/>
      <c r="DD271" s="23"/>
      <c r="DE271" s="23"/>
      <c r="DF271" s="23"/>
      <c r="DG271" s="48"/>
      <c r="DH271" s="23"/>
      <c r="DQ271" s="16"/>
      <c r="DR271" s="16"/>
    </row>
    <row r="272" spans="1:122" s="50" customFormat="1" x14ac:dyDescent="0.2">
      <c r="A272" s="23"/>
      <c r="B272" s="46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47"/>
      <c r="S272" s="23"/>
      <c r="T272" s="48"/>
      <c r="U272" s="30"/>
      <c r="V272" s="30"/>
      <c r="W272" s="30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  <c r="BR272" s="49"/>
      <c r="BS272" s="49"/>
      <c r="BT272" s="49"/>
      <c r="BU272" s="49"/>
      <c r="BV272" s="49"/>
      <c r="BW272" s="49"/>
      <c r="BX272" s="49"/>
      <c r="BY272" s="49"/>
      <c r="BZ272" s="28"/>
      <c r="CA272" s="49"/>
      <c r="CB272" s="51"/>
      <c r="CC272" s="51"/>
      <c r="CD272" s="49"/>
      <c r="CE272" s="49"/>
      <c r="CF272" s="49"/>
      <c r="CG272" s="49"/>
      <c r="DA272" s="23"/>
      <c r="DB272" s="23"/>
      <c r="DC272" s="23"/>
      <c r="DD272" s="23"/>
      <c r="DE272" s="23"/>
      <c r="DF272" s="23"/>
      <c r="DG272" s="48"/>
      <c r="DH272" s="23"/>
      <c r="DQ272" s="16"/>
      <c r="DR272" s="16"/>
    </row>
    <row r="273" spans="1:122" s="50" customFormat="1" x14ac:dyDescent="0.2">
      <c r="A273" s="23"/>
      <c r="B273" s="46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47"/>
      <c r="S273" s="23"/>
      <c r="T273" s="48"/>
      <c r="U273" s="30"/>
      <c r="V273" s="30"/>
      <c r="W273" s="30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  <c r="BR273" s="49"/>
      <c r="BS273" s="49"/>
      <c r="BT273" s="49"/>
      <c r="BU273" s="49"/>
      <c r="BV273" s="49"/>
      <c r="BW273" s="49"/>
      <c r="BX273" s="49"/>
      <c r="BY273" s="49"/>
      <c r="BZ273" s="28"/>
      <c r="CA273" s="49"/>
      <c r="CB273" s="51"/>
      <c r="CC273" s="51"/>
      <c r="CD273" s="49"/>
      <c r="CE273" s="49"/>
      <c r="CF273" s="49"/>
      <c r="CG273" s="49"/>
      <c r="DA273" s="23"/>
      <c r="DB273" s="23"/>
      <c r="DC273" s="23"/>
      <c r="DD273" s="23"/>
      <c r="DE273" s="23"/>
      <c r="DF273" s="23"/>
      <c r="DG273" s="48"/>
      <c r="DH273" s="23"/>
      <c r="DQ273" s="16"/>
      <c r="DR273" s="16"/>
    </row>
    <row r="274" spans="1:122" s="50" customFormat="1" x14ac:dyDescent="0.2">
      <c r="A274" s="23"/>
      <c r="B274" s="46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47"/>
      <c r="S274" s="23"/>
      <c r="T274" s="48"/>
      <c r="U274" s="30"/>
      <c r="V274" s="30"/>
      <c r="W274" s="30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28"/>
      <c r="CA274" s="49"/>
      <c r="CB274" s="51"/>
      <c r="CC274" s="51"/>
      <c r="CD274" s="49"/>
      <c r="CE274" s="49"/>
      <c r="CF274" s="49"/>
      <c r="CG274" s="49"/>
      <c r="DA274" s="23"/>
      <c r="DB274" s="23"/>
      <c r="DC274" s="23"/>
      <c r="DD274" s="23"/>
      <c r="DE274" s="23"/>
      <c r="DF274" s="23"/>
      <c r="DG274" s="48"/>
      <c r="DH274" s="23"/>
      <c r="DQ274" s="16"/>
      <c r="DR274" s="16"/>
    </row>
    <row r="275" spans="1:122" s="50" customFormat="1" x14ac:dyDescent="0.2">
      <c r="A275" s="23"/>
      <c r="B275" s="46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47"/>
      <c r="S275" s="23"/>
      <c r="T275" s="48"/>
      <c r="U275" s="30"/>
      <c r="V275" s="30"/>
      <c r="W275" s="30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  <c r="BR275" s="49"/>
      <c r="BS275" s="49"/>
      <c r="BT275" s="49"/>
      <c r="BU275" s="49"/>
      <c r="BV275" s="49"/>
      <c r="BW275" s="49"/>
      <c r="BX275" s="49"/>
      <c r="BY275" s="49"/>
      <c r="BZ275" s="28"/>
      <c r="CA275" s="49"/>
      <c r="CB275" s="51"/>
      <c r="CC275" s="51"/>
      <c r="CD275" s="49"/>
      <c r="CE275" s="49"/>
      <c r="CF275" s="49"/>
      <c r="CG275" s="49"/>
      <c r="DA275" s="23"/>
      <c r="DB275" s="23"/>
      <c r="DC275" s="23"/>
      <c r="DD275" s="23"/>
      <c r="DE275" s="23"/>
      <c r="DF275" s="23"/>
      <c r="DG275" s="48"/>
      <c r="DH275" s="23"/>
      <c r="DQ275" s="16"/>
      <c r="DR275" s="16"/>
    </row>
    <row r="276" spans="1:122" s="50" customFormat="1" x14ac:dyDescent="0.2">
      <c r="A276" s="23"/>
      <c r="B276" s="46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47"/>
      <c r="S276" s="23"/>
      <c r="T276" s="48"/>
      <c r="U276" s="30"/>
      <c r="V276" s="30"/>
      <c r="W276" s="30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  <c r="BR276" s="49"/>
      <c r="BS276" s="49"/>
      <c r="BT276" s="49"/>
      <c r="BU276" s="49"/>
      <c r="BV276" s="49"/>
      <c r="BW276" s="49"/>
      <c r="BX276" s="49"/>
      <c r="BY276" s="49"/>
      <c r="BZ276" s="28"/>
      <c r="CA276" s="49"/>
      <c r="CB276" s="51"/>
      <c r="CC276" s="51"/>
      <c r="CD276" s="49"/>
      <c r="CE276" s="49"/>
      <c r="CF276" s="49"/>
      <c r="CG276" s="49"/>
      <c r="DA276" s="23"/>
      <c r="DB276" s="23"/>
      <c r="DC276" s="23"/>
      <c r="DD276" s="23"/>
      <c r="DE276" s="23"/>
      <c r="DF276" s="23"/>
      <c r="DG276" s="48"/>
      <c r="DH276" s="23"/>
      <c r="DQ276" s="16"/>
      <c r="DR276" s="16"/>
    </row>
    <row r="277" spans="1:122" s="50" customFormat="1" x14ac:dyDescent="0.2">
      <c r="A277" s="23"/>
      <c r="B277" s="46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47"/>
      <c r="S277" s="23"/>
      <c r="T277" s="48"/>
      <c r="U277" s="30"/>
      <c r="V277" s="30"/>
      <c r="W277" s="30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  <c r="BR277" s="49"/>
      <c r="BS277" s="49"/>
      <c r="BT277" s="49"/>
      <c r="BU277" s="49"/>
      <c r="BV277" s="49"/>
      <c r="BW277" s="49"/>
      <c r="BX277" s="49"/>
      <c r="BY277" s="49"/>
      <c r="BZ277" s="28"/>
      <c r="CA277" s="49"/>
      <c r="CB277" s="51"/>
      <c r="CC277" s="51"/>
      <c r="CD277" s="49"/>
      <c r="CE277" s="49"/>
      <c r="CF277" s="49"/>
      <c r="CG277" s="49"/>
      <c r="DA277" s="23"/>
      <c r="DB277" s="23"/>
      <c r="DC277" s="23"/>
      <c r="DD277" s="23"/>
      <c r="DE277" s="23"/>
      <c r="DF277" s="23"/>
      <c r="DG277" s="48"/>
      <c r="DH277" s="23"/>
      <c r="DQ277" s="16"/>
      <c r="DR277" s="16"/>
    </row>
    <row r="278" spans="1:122" s="50" customFormat="1" x14ac:dyDescent="0.2">
      <c r="A278" s="23"/>
      <c r="B278" s="46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47"/>
      <c r="S278" s="23"/>
      <c r="T278" s="48"/>
      <c r="U278" s="30"/>
      <c r="V278" s="30"/>
      <c r="W278" s="30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  <c r="BR278" s="49"/>
      <c r="BS278" s="49"/>
      <c r="BT278" s="49"/>
      <c r="BU278" s="49"/>
      <c r="BV278" s="49"/>
      <c r="BW278" s="49"/>
      <c r="BX278" s="49"/>
      <c r="BY278" s="49"/>
      <c r="BZ278" s="28"/>
      <c r="CA278" s="49"/>
      <c r="CB278" s="51"/>
      <c r="CC278" s="51"/>
      <c r="CD278" s="49"/>
      <c r="CE278" s="49"/>
      <c r="CF278" s="49"/>
      <c r="CG278" s="49"/>
      <c r="DA278" s="23"/>
      <c r="DB278" s="23"/>
      <c r="DC278" s="23"/>
      <c r="DD278" s="23"/>
      <c r="DE278" s="23"/>
      <c r="DF278" s="23"/>
      <c r="DG278" s="48"/>
      <c r="DH278" s="23"/>
      <c r="DQ278" s="16"/>
      <c r="DR278" s="16"/>
    </row>
    <row r="279" spans="1:122" s="50" customFormat="1" x14ac:dyDescent="0.2">
      <c r="A279" s="23"/>
      <c r="B279" s="46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47"/>
      <c r="S279" s="23"/>
      <c r="T279" s="48"/>
      <c r="U279" s="30"/>
      <c r="V279" s="30"/>
      <c r="W279" s="30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  <c r="BR279" s="49"/>
      <c r="BS279" s="49"/>
      <c r="BT279" s="49"/>
      <c r="BU279" s="49"/>
      <c r="BV279" s="49"/>
      <c r="BW279" s="49"/>
      <c r="BX279" s="49"/>
      <c r="BY279" s="49"/>
      <c r="BZ279" s="28"/>
      <c r="CA279" s="49"/>
      <c r="CB279" s="51"/>
      <c r="CC279" s="51"/>
      <c r="CD279" s="49"/>
      <c r="CE279" s="49"/>
      <c r="CF279" s="49"/>
      <c r="CG279" s="49"/>
      <c r="DA279" s="23"/>
      <c r="DB279" s="23"/>
      <c r="DC279" s="23"/>
      <c r="DD279" s="23"/>
      <c r="DE279" s="23"/>
      <c r="DF279" s="23"/>
      <c r="DG279" s="48"/>
      <c r="DH279" s="23"/>
      <c r="DQ279" s="16"/>
      <c r="DR279" s="16"/>
    </row>
    <row r="280" spans="1:122" s="50" customFormat="1" x14ac:dyDescent="0.2">
      <c r="A280" s="23"/>
      <c r="B280" s="46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47"/>
      <c r="S280" s="23"/>
      <c r="T280" s="48"/>
      <c r="U280" s="30"/>
      <c r="V280" s="30"/>
      <c r="W280" s="30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  <c r="BR280" s="49"/>
      <c r="BS280" s="49"/>
      <c r="BT280" s="49"/>
      <c r="BU280" s="49"/>
      <c r="BV280" s="49"/>
      <c r="BW280" s="49"/>
      <c r="BX280" s="49"/>
      <c r="BY280" s="49"/>
      <c r="BZ280" s="28"/>
      <c r="CA280" s="49"/>
      <c r="CB280" s="51"/>
      <c r="CC280" s="51"/>
      <c r="CD280" s="49"/>
      <c r="CE280" s="49"/>
      <c r="CF280" s="49"/>
      <c r="CG280" s="49"/>
      <c r="DA280" s="23"/>
      <c r="DB280" s="23"/>
      <c r="DC280" s="23"/>
      <c r="DD280" s="23"/>
      <c r="DE280" s="23"/>
      <c r="DF280" s="23"/>
      <c r="DG280" s="48"/>
      <c r="DH280" s="23"/>
      <c r="DQ280" s="16"/>
      <c r="DR280" s="16"/>
    </row>
    <row r="281" spans="1:122" s="50" customFormat="1" x14ac:dyDescent="0.2">
      <c r="A281" s="23"/>
      <c r="B281" s="46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47"/>
      <c r="S281" s="23"/>
      <c r="T281" s="48"/>
      <c r="U281" s="30"/>
      <c r="V281" s="30"/>
      <c r="W281" s="30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  <c r="BR281" s="49"/>
      <c r="BS281" s="49"/>
      <c r="BT281" s="49"/>
      <c r="BU281" s="49"/>
      <c r="BV281" s="49"/>
      <c r="BW281" s="49"/>
      <c r="BX281" s="49"/>
      <c r="BY281" s="49"/>
      <c r="BZ281" s="28"/>
      <c r="CA281" s="49"/>
      <c r="CB281" s="51"/>
      <c r="CC281" s="51"/>
      <c r="CD281" s="49"/>
      <c r="CE281" s="49"/>
      <c r="CF281" s="49"/>
      <c r="CG281" s="49"/>
      <c r="DA281" s="23"/>
      <c r="DB281" s="23"/>
      <c r="DC281" s="23"/>
      <c r="DD281" s="23"/>
      <c r="DE281" s="23"/>
      <c r="DF281" s="23"/>
      <c r="DG281" s="48"/>
      <c r="DH281" s="23"/>
      <c r="DQ281" s="16"/>
      <c r="DR281" s="16"/>
    </row>
    <row r="282" spans="1:122" s="50" customFormat="1" x14ac:dyDescent="0.2">
      <c r="A282" s="23"/>
      <c r="B282" s="46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47"/>
      <c r="S282" s="23"/>
      <c r="T282" s="48"/>
      <c r="U282" s="30"/>
      <c r="V282" s="30"/>
      <c r="W282" s="30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  <c r="BR282" s="49"/>
      <c r="BS282" s="49"/>
      <c r="BT282" s="49"/>
      <c r="BU282" s="49"/>
      <c r="BV282" s="49"/>
      <c r="BW282" s="49"/>
      <c r="BX282" s="49"/>
      <c r="BY282" s="49"/>
      <c r="BZ282" s="28"/>
      <c r="CA282" s="49"/>
      <c r="CB282" s="51"/>
      <c r="CC282" s="51"/>
      <c r="CD282" s="49"/>
      <c r="CE282" s="49"/>
      <c r="CF282" s="49"/>
      <c r="CG282" s="49"/>
      <c r="DA282" s="23"/>
      <c r="DB282" s="23"/>
      <c r="DC282" s="23"/>
      <c r="DD282" s="23"/>
      <c r="DE282" s="23"/>
      <c r="DF282" s="23"/>
      <c r="DG282" s="48"/>
      <c r="DH282" s="23"/>
      <c r="DQ282" s="16"/>
      <c r="DR282" s="16"/>
    </row>
    <row r="283" spans="1:122" s="50" customFormat="1" x14ac:dyDescent="0.2">
      <c r="A283" s="23"/>
      <c r="B283" s="46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47"/>
      <c r="S283" s="23"/>
      <c r="T283" s="48"/>
      <c r="U283" s="30"/>
      <c r="V283" s="30"/>
      <c r="W283" s="30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  <c r="BR283" s="49"/>
      <c r="BS283" s="49"/>
      <c r="BT283" s="49"/>
      <c r="BU283" s="49"/>
      <c r="BV283" s="49"/>
      <c r="BW283" s="49"/>
      <c r="BX283" s="49"/>
      <c r="BY283" s="49"/>
      <c r="BZ283" s="28"/>
      <c r="CA283" s="49"/>
      <c r="CB283" s="51"/>
      <c r="CC283" s="51"/>
      <c r="CD283" s="49"/>
      <c r="CE283" s="49"/>
      <c r="CF283" s="49"/>
      <c r="CG283" s="49"/>
      <c r="DA283" s="23"/>
      <c r="DB283" s="23"/>
      <c r="DC283" s="23"/>
      <c r="DD283" s="23"/>
      <c r="DE283" s="23"/>
      <c r="DF283" s="23"/>
      <c r="DG283" s="48"/>
      <c r="DH283" s="23"/>
      <c r="DQ283" s="16"/>
      <c r="DR283" s="16"/>
    </row>
    <row r="284" spans="1:122" s="50" customFormat="1" x14ac:dyDescent="0.2">
      <c r="A284" s="23"/>
      <c r="B284" s="46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47"/>
      <c r="S284" s="23"/>
      <c r="T284" s="48"/>
      <c r="U284" s="30"/>
      <c r="V284" s="30"/>
      <c r="W284" s="30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  <c r="BR284" s="49"/>
      <c r="BS284" s="49"/>
      <c r="BT284" s="49"/>
      <c r="BU284" s="49"/>
      <c r="BV284" s="49"/>
      <c r="BW284" s="49"/>
      <c r="BX284" s="49"/>
      <c r="BY284" s="49"/>
      <c r="BZ284" s="28"/>
      <c r="CA284" s="49"/>
      <c r="CB284" s="51"/>
      <c r="CC284" s="51"/>
      <c r="CD284" s="49"/>
      <c r="CE284" s="49"/>
      <c r="CF284" s="49"/>
      <c r="CG284" s="49"/>
      <c r="DA284" s="23"/>
      <c r="DB284" s="23"/>
      <c r="DC284" s="23"/>
      <c r="DD284" s="23"/>
      <c r="DE284" s="23"/>
      <c r="DF284" s="23"/>
      <c r="DG284" s="48"/>
      <c r="DH284" s="23"/>
      <c r="DQ284" s="16"/>
      <c r="DR284" s="16"/>
    </row>
    <row r="285" spans="1:122" s="50" customFormat="1" x14ac:dyDescent="0.2">
      <c r="A285" s="23"/>
      <c r="B285" s="46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47"/>
      <c r="S285" s="23"/>
      <c r="T285" s="48"/>
      <c r="U285" s="30"/>
      <c r="V285" s="30"/>
      <c r="W285" s="30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  <c r="BR285" s="49"/>
      <c r="BS285" s="49"/>
      <c r="BT285" s="49"/>
      <c r="BU285" s="49"/>
      <c r="BV285" s="49"/>
      <c r="BW285" s="49"/>
      <c r="BX285" s="49"/>
      <c r="BY285" s="49"/>
      <c r="BZ285" s="28"/>
      <c r="CA285" s="49"/>
      <c r="CB285" s="51"/>
      <c r="CC285" s="51"/>
      <c r="CD285" s="49"/>
      <c r="CE285" s="49"/>
      <c r="CF285" s="49"/>
      <c r="CG285" s="49"/>
      <c r="DA285" s="23"/>
      <c r="DB285" s="23"/>
      <c r="DC285" s="23"/>
      <c r="DD285" s="23"/>
      <c r="DE285" s="23"/>
      <c r="DF285" s="23"/>
      <c r="DG285" s="48"/>
      <c r="DH285" s="23"/>
      <c r="DQ285" s="16"/>
      <c r="DR285" s="16"/>
    </row>
    <row r="286" spans="1:122" s="50" customFormat="1" x14ac:dyDescent="0.2">
      <c r="A286" s="23"/>
      <c r="B286" s="46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47"/>
      <c r="S286" s="23"/>
      <c r="T286" s="48"/>
      <c r="U286" s="30"/>
      <c r="V286" s="30"/>
      <c r="W286" s="30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28"/>
      <c r="CA286" s="49"/>
      <c r="CB286" s="51"/>
      <c r="CC286" s="51"/>
      <c r="CD286" s="49"/>
      <c r="CE286" s="49"/>
      <c r="CF286" s="49"/>
      <c r="CG286" s="49"/>
      <c r="DA286" s="23"/>
      <c r="DB286" s="23"/>
      <c r="DC286" s="23"/>
      <c r="DD286" s="23"/>
      <c r="DE286" s="23"/>
      <c r="DF286" s="23"/>
      <c r="DG286" s="48"/>
      <c r="DH286" s="23"/>
      <c r="DQ286" s="16"/>
      <c r="DR286" s="16"/>
    </row>
    <row r="287" spans="1:122" s="50" customFormat="1" x14ac:dyDescent="0.2">
      <c r="A287" s="23"/>
      <c r="B287" s="46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47"/>
      <c r="S287" s="23"/>
      <c r="T287" s="48"/>
      <c r="U287" s="30"/>
      <c r="V287" s="30"/>
      <c r="W287" s="30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  <c r="BR287" s="49"/>
      <c r="BS287" s="49"/>
      <c r="BT287" s="49"/>
      <c r="BU287" s="49"/>
      <c r="BV287" s="49"/>
      <c r="BW287" s="49"/>
      <c r="BX287" s="49"/>
      <c r="BY287" s="49"/>
      <c r="BZ287" s="28"/>
      <c r="CA287" s="49"/>
      <c r="CB287" s="51"/>
      <c r="CC287" s="51"/>
      <c r="CD287" s="49"/>
      <c r="CE287" s="49"/>
      <c r="CF287" s="49"/>
      <c r="CG287" s="49"/>
      <c r="DA287" s="23"/>
      <c r="DB287" s="23"/>
      <c r="DC287" s="23"/>
      <c r="DD287" s="23"/>
      <c r="DE287" s="23"/>
      <c r="DF287" s="23"/>
      <c r="DG287" s="48"/>
      <c r="DH287" s="23"/>
      <c r="DQ287" s="16"/>
      <c r="DR287" s="16"/>
    </row>
    <row r="288" spans="1:122" s="50" customFormat="1" x14ac:dyDescent="0.2">
      <c r="A288" s="23"/>
      <c r="B288" s="46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47"/>
      <c r="S288" s="23"/>
      <c r="T288" s="48"/>
      <c r="U288" s="30"/>
      <c r="V288" s="30"/>
      <c r="W288" s="30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  <c r="BR288" s="49"/>
      <c r="BS288" s="49"/>
      <c r="BT288" s="49"/>
      <c r="BU288" s="49"/>
      <c r="BV288" s="49"/>
      <c r="BW288" s="49"/>
      <c r="BX288" s="49"/>
      <c r="BY288" s="49"/>
      <c r="BZ288" s="28"/>
      <c r="CA288" s="49"/>
      <c r="CB288" s="51"/>
      <c r="CC288" s="51"/>
      <c r="CD288" s="49"/>
      <c r="CE288" s="49"/>
      <c r="CF288" s="49"/>
      <c r="CG288" s="49"/>
      <c r="DA288" s="23"/>
      <c r="DB288" s="23"/>
      <c r="DC288" s="23"/>
      <c r="DD288" s="23"/>
      <c r="DE288" s="23"/>
      <c r="DF288" s="23"/>
      <c r="DG288" s="48"/>
      <c r="DH288" s="23"/>
      <c r="DQ288" s="16"/>
      <c r="DR288" s="16"/>
    </row>
    <row r="289" spans="1:122" s="50" customFormat="1" x14ac:dyDescent="0.2">
      <c r="A289" s="23"/>
      <c r="B289" s="46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47"/>
      <c r="S289" s="23"/>
      <c r="T289" s="48"/>
      <c r="U289" s="30"/>
      <c r="V289" s="30"/>
      <c r="W289" s="30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  <c r="BR289" s="49"/>
      <c r="BS289" s="49"/>
      <c r="BT289" s="49"/>
      <c r="BU289" s="49"/>
      <c r="BV289" s="49"/>
      <c r="BW289" s="49"/>
      <c r="BX289" s="49"/>
      <c r="BY289" s="49"/>
      <c r="BZ289" s="28"/>
      <c r="CA289" s="49"/>
      <c r="CB289" s="51"/>
      <c r="CC289" s="51"/>
      <c r="CD289" s="49"/>
      <c r="CE289" s="49"/>
      <c r="CF289" s="49"/>
      <c r="CG289" s="49"/>
      <c r="DA289" s="23"/>
      <c r="DB289" s="23"/>
      <c r="DC289" s="23"/>
      <c r="DD289" s="23"/>
      <c r="DE289" s="23"/>
      <c r="DF289" s="23"/>
      <c r="DG289" s="48"/>
      <c r="DH289" s="23"/>
      <c r="DQ289" s="16"/>
      <c r="DR289" s="16"/>
    </row>
    <row r="290" spans="1:122" s="50" customFormat="1" x14ac:dyDescent="0.2">
      <c r="A290" s="23"/>
      <c r="B290" s="46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47"/>
      <c r="S290" s="23"/>
      <c r="T290" s="48"/>
      <c r="U290" s="30"/>
      <c r="V290" s="30"/>
      <c r="W290" s="30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  <c r="BR290" s="49"/>
      <c r="BS290" s="49"/>
      <c r="BT290" s="49"/>
      <c r="BU290" s="49"/>
      <c r="BV290" s="49"/>
      <c r="BW290" s="49"/>
      <c r="BX290" s="49"/>
      <c r="BY290" s="49"/>
      <c r="BZ290" s="28"/>
      <c r="CA290" s="49"/>
      <c r="CB290" s="51"/>
      <c r="CC290" s="51"/>
      <c r="CD290" s="49"/>
      <c r="CE290" s="49"/>
      <c r="CF290" s="49"/>
      <c r="CG290" s="49"/>
      <c r="DA290" s="23"/>
      <c r="DB290" s="23"/>
      <c r="DC290" s="23"/>
      <c r="DD290" s="23"/>
      <c r="DE290" s="23"/>
      <c r="DF290" s="23"/>
      <c r="DG290" s="48"/>
      <c r="DH290" s="23"/>
      <c r="DQ290" s="16"/>
      <c r="DR290" s="16"/>
    </row>
    <row r="291" spans="1:122" s="50" customFormat="1" x14ac:dyDescent="0.2">
      <c r="A291" s="23"/>
      <c r="B291" s="46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47"/>
      <c r="S291" s="23"/>
      <c r="T291" s="48"/>
      <c r="U291" s="30"/>
      <c r="V291" s="30"/>
      <c r="W291" s="30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  <c r="BR291" s="49"/>
      <c r="BS291" s="49"/>
      <c r="BT291" s="49"/>
      <c r="BU291" s="49"/>
      <c r="BV291" s="49"/>
      <c r="BW291" s="49"/>
      <c r="BX291" s="49"/>
      <c r="BY291" s="49"/>
      <c r="BZ291" s="28"/>
      <c r="CA291" s="49"/>
      <c r="CB291" s="51"/>
      <c r="CC291" s="51"/>
      <c r="CD291" s="49"/>
      <c r="CE291" s="49"/>
      <c r="CF291" s="49"/>
      <c r="CG291" s="49"/>
      <c r="DA291" s="23"/>
      <c r="DB291" s="23"/>
      <c r="DC291" s="23"/>
      <c r="DD291" s="23"/>
      <c r="DE291" s="23"/>
      <c r="DF291" s="23"/>
      <c r="DG291" s="48"/>
      <c r="DH291" s="23"/>
      <c r="DQ291" s="16"/>
      <c r="DR291" s="16"/>
    </row>
    <row r="292" spans="1:122" s="50" customFormat="1" x14ac:dyDescent="0.2">
      <c r="A292" s="23"/>
      <c r="B292" s="46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47"/>
      <c r="S292" s="23"/>
      <c r="T292" s="48"/>
      <c r="U292" s="30"/>
      <c r="V292" s="30"/>
      <c r="W292" s="30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  <c r="BR292" s="49"/>
      <c r="BS292" s="49"/>
      <c r="BT292" s="49"/>
      <c r="BU292" s="49"/>
      <c r="BV292" s="49"/>
      <c r="BW292" s="49"/>
      <c r="BX292" s="49"/>
      <c r="BY292" s="49"/>
      <c r="BZ292" s="28"/>
      <c r="CA292" s="49"/>
      <c r="CB292" s="51"/>
      <c r="CC292" s="51"/>
      <c r="CD292" s="49"/>
      <c r="CE292" s="49"/>
      <c r="CF292" s="49"/>
      <c r="CG292" s="49"/>
      <c r="DA292" s="23"/>
      <c r="DB292" s="23"/>
      <c r="DC292" s="23"/>
      <c r="DD292" s="23"/>
      <c r="DE292" s="23"/>
      <c r="DF292" s="23"/>
      <c r="DG292" s="48"/>
      <c r="DH292" s="23"/>
      <c r="DQ292" s="16"/>
      <c r="DR292" s="16"/>
    </row>
    <row r="293" spans="1:122" s="50" customFormat="1" x14ac:dyDescent="0.2">
      <c r="A293" s="23"/>
      <c r="B293" s="46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47"/>
      <c r="S293" s="23"/>
      <c r="T293" s="48"/>
      <c r="U293" s="30"/>
      <c r="V293" s="30"/>
      <c r="W293" s="30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  <c r="BR293" s="49"/>
      <c r="BS293" s="49"/>
      <c r="BT293" s="49"/>
      <c r="BU293" s="49"/>
      <c r="BV293" s="49"/>
      <c r="BW293" s="49"/>
      <c r="BX293" s="49"/>
      <c r="BY293" s="49"/>
      <c r="BZ293" s="28"/>
      <c r="CA293" s="49"/>
      <c r="CB293" s="51"/>
      <c r="CC293" s="51"/>
      <c r="CD293" s="49"/>
      <c r="CE293" s="49"/>
      <c r="CF293" s="49"/>
      <c r="CG293" s="49"/>
      <c r="DA293" s="23"/>
      <c r="DB293" s="23"/>
      <c r="DC293" s="23"/>
      <c r="DD293" s="23"/>
      <c r="DE293" s="23"/>
      <c r="DF293" s="23"/>
      <c r="DG293" s="48"/>
      <c r="DH293" s="23"/>
      <c r="DQ293" s="16"/>
      <c r="DR293" s="16"/>
    </row>
    <row r="294" spans="1:122" s="50" customFormat="1" x14ac:dyDescent="0.2">
      <c r="A294" s="23"/>
      <c r="B294" s="46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47"/>
      <c r="S294" s="23"/>
      <c r="T294" s="48"/>
      <c r="U294" s="30"/>
      <c r="V294" s="30"/>
      <c r="W294" s="30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  <c r="BR294" s="49"/>
      <c r="BS294" s="49"/>
      <c r="BT294" s="49"/>
      <c r="BU294" s="49"/>
      <c r="BV294" s="49"/>
      <c r="BW294" s="49"/>
      <c r="BX294" s="49"/>
      <c r="BY294" s="49"/>
      <c r="BZ294" s="28"/>
      <c r="CA294" s="49"/>
      <c r="CB294" s="51"/>
      <c r="CC294" s="51"/>
      <c r="CD294" s="49"/>
      <c r="CE294" s="49"/>
      <c r="CF294" s="49"/>
      <c r="CG294" s="49"/>
      <c r="DA294" s="23"/>
      <c r="DB294" s="23"/>
      <c r="DC294" s="23"/>
      <c r="DD294" s="23"/>
      <c r="DE294" s="23"/>
      <c r="DF294" s="23"/>
      <c r="DG294" s="48"/>
      <c r="DH294" s="23"/>
      <c r="DQ294" s="16"/>
      <c r="DR294" s="16"/>
    </row>
    <row r="295" spans="1:122" s="50" customFormat="1" x14ac:dyDescent="0.2">
      <c r="A295" s="23"/>
      <c r="B295" s="46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47"/>
      <c r="S295" s="23"/>
      <c r="T295" s="48"/>
      <c r="U295" s="30"/>
      <c r="V295" s="30"/>
      <c r="W295" s="30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  <c r="BR295" s="49"/>
      <c r="BS295" s="49"/>
      <c r="BT295" s="49"/>
      <c r="BU295" s="49"/>
      <c r="BV295" s="49"/>
      <c r="BW295" s="49"/>
      <c r="BX295" s="49"/>
      <c r="BY295" s="49"/>
      <c r="BZ295" s="28"/>
      <c r="CA295" s="49"/>
      <c r="CB295" s="51"/>
      <c r="CC295" s="51"/>
      <c r="CD295" s="49"/>
      <c r="CE295" s="49"/>
      <c r="CF295" s="49"/>
      <c r="CG295" s="49"/>
      <c r="DA295" s="23"/>
      <c r="DB295" s="23"/>
      <c r="DC295" s="23"/>
      <c r="DD295" s="23"/>
      <c r="DE295" s="23"/>
      <c r="DF295" s="23"/>
      <c r="DG295" s="48"/>
      <c r="DH295" s="23"/>
      <c r="DQ295" s="16"/>
      <c r="DR295" s="16"/>
    </row>
    <row r="296" spans="1:122" s="50" customFormat="1" x14ac:dyDescent="0.2">
      <c r="A296" s="23"/>
      <c r="B296" s="46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47"/>
      <c r="S296" s="23"/>
      <c r="T296" s="48"/>
      <c r="U296" s="30"/>
      <c r="V296" s="30"/>
      <c r="W296" s="30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  <c r="BR296" s="49"/>
      <c r="BS296" s="49"/>
      <c r="BT296" s="49"/>
      <c r="BU296" s="49"/>
      <c r="BV296" s="49"/>
      <c r="BW296" s="49"/>
      <c r="BX296" s="49"/>
      <c r="BY296" s="49"/>
      <c r="BZ296" s="28"/>
      <c r="CA296" s="49"/>
      <c r="CB296" s="51"/>
      <c r="CC296" s="51"/>
      <c r="CD296" s="49"/>
      <c r="CE296" s="49"/>
      <c r="CF296" s="49"/>
      <c r="CG296" s="49"/>
      <c r="DA296" s="23"/>
      <c r="DB296" s="23"/>
      <c r="DC296" s="23"/>
      <c r="DD296" s="23"/>
      <c r="DE296" s="23"/>
      <c r="DF296" s="23"/>
      <c r="DG296" s="48"/>
      <c r="DH296" s="23"/>
      <c r="DQ296" s="16"/>
      <c r="DR296" s="16"/>
    </row>
    <row r="297" spans="1:122" s="50" customFormat="1" x14ac:dyDescent="0.2">
      <c r="A297" s="23"/>
      <c r="B297" s="46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47"/>
      <c r="S297" s="23"/>
      <c r="T297" s="48"/>
      <c r="U297" s="30"/>
      <c r="V297" s="30"/>
      <c r="W297" s="30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  <c r="BR297" s="49"/>
      <c r="BS297" s="49"/>
      <c r="BT297" s="49"/>
      <c r="BU297" s="49"/>
      <c r="BV297" s="49"/>
      <c r="BW297" s="49"/>
      <c r="BX297" s="49"/>
      <c r="BY297" s="49"/>
      <c r="BZ297" s="28"/>
      <c r="CA297" s="49"/>
      <c r="CB297" s="51"/>
      <c r="CC297" s="51"/>
      <c r="CD297" s="49"/>
      <c r="CE297" s="49"/>
      <c r="CF297" s="49"/>
      <c r="CG297" s="49"/>
      <c r="DA297" s="23"/>
      <c r="DB297" s="23"/>
      <c r="DC297" s="23"/>
      <c r="DD297" s="23"/>
      <c r="DE297" s="23"/>
      <c r="DF297" s="23"/>
      <c r="DG297" s="48"/>
      <c r="DH297" s="23"/>
      <c r="DQ297" s="16"/>
      <c r="DR297" s="16"/>
    </row>
    <row r="298" spans="1:122" s="50" customFormat="1" x14ac:dyDescent="0.2">
      <c r="A298" s="23"/>
      <c r="B298" s="46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47"/>
      <c r="S298" s="23"/>
      <c r="T298" s="48"/>
      <c r="U298" s="30"/>
      <c r="V298" s="30"/>
      <c r="W298" s="30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  <c r="BR298" s="49"/>
      <c r="BS298" s="49"/>
      <c r="BT298" s="49"/>
      <c r="BU298" s="49"/>
      <c r="BV298" s="49"/>
      <c r="BW298" s="49"/>
      <c r="BX298" s="49"/>
      <c r="BY298" s="49"/>
      <c r="BZ298" s="28"/>
      <c r="CA298" s="49"/>
      <c r="CB298" s="51"/>
      <c r="CC298" s="51"/>
      <c r="CD298" s="49"/>
      <c r="CE298" s="49"/>
      <c r="CF298" s="49"/>
      <c r="CG298" s="49"/>
      <c r="DA298" s="23"/>
      <c r="DB298" s="23"/>
      <c r="DC298" s="23"/>
      <c r="DD298" s="23"/>
      <c r="DE298" s="23"/>
      <c r="DF298" s="23"/>
      <c r="DG298" s="48"/>
      <c r="DH298" s="23"/>
      <c r="DQ298" s="16"/>
      <c r="DR298" s="16"/>
    </row>
    <row r="299" spans="1:122" s="50" customFormat="1" x14ac:dyDescent="0.2">
      <c r="A299" s="23"/>
      <c r="B299" s="46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47"/>
      <c r="S299" s="23"/>
      <c r="T299" s="48"/>
      <c r="U299" s="30"/>
      <c r="V299" s="30"/>
      <c r="W299" s="30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  <c r="BR299" s="49"/>
      <c r="BS299" s="49"/>
      <c r="BT299" s="49"/>
      <c r="BU299" s="49"/>
      <c r="BV299" s="49"/>
      <c r="BW299" s="49"/>
      <c r="BX299" s="49"/>
      <c r="BY299" s="49"/>
      <c r="BZ299" s="28"/>
      <c r="CA299" s="49"/>
      <c r="CB299" s="51"/>
      <c r="CC299" s="51"/>
      <c r="CD299" s="49"/>
      <c r="CE299" s="49"/>
      <c r="CF299" s="49"/>
      <c r="CG299" s="49"/>
      <c r="DA299" s="23"/>
      <c r="DB299" s="23"/>
      <c r="DC299" s="23"/>
      <c r="DD299" s="23"/>
      <c r="DE299" s="23"/>
      <c r="DF299" s="23"/>
      <c r="DG299" s="48"/>
      <c r="DH299" s="23"/>
      <c r="DQ299" s="16"/>
      <c r="DR299" s="16"/>
    </row>
    <row r="300" spans="1:122" s="50" customFormat="1" x14ac:dyDescent="0.2">
      <c r="A300" s="23"/>
      <c r="B300" s="46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47"/>
      <c r="S300" s="23"/>
      <c r="T300" s="48"/>
      <c r="U300" s="30"/>
      <c r="V300" s="30"/>
      <c r="W300" s="30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28"/>
      <c r="CA300" s="49"/>
      <c r="CB300" s="51"/>
      <c r="CC300" s="51"/>
      <c r="CD300" s="49"/>
      <c r="CE300" s="49"/>
      <c r="CF300" s="49"/>
      <c r="CG300" s="49"/>
      <c r="DA300" s="23"/>
      <c r="DB300" s="23"/>
      <c r="DC300" s="23"/>
      <c r="DD300" s="23"/>
      <c r="DE300" s="23"/>
      <c r="DF300" s="23"/>
      <c r="DG300" s="48"/>
      <c r="DH300" s="23"/>
      <c r="DQ300" s="16"/>
      <c r="DR300" s="16"/>
    </row>
    <row r="301" spans="1:122" s="50" customFormat="1" x14ac:dyDescent="0.2">
      <c r="A301" s="23"/>
      <c r="B301" s="46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47"/>
      <c r="S301" s="23"/>
      <c r="T301" s="48"/>
      <c r="U301" s="30"/>
      <c r="V301" s="30"/>
      <c r="W301" s="30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28"/>
      <c r="CA301" s="49"/>
      <c r="CB301" s="51"/>
      <c r="CC301" s="51"/>
      <c r="CD301" s="49"/>
      <c r="CE301" s="49"/>
      <c r="CF301" s="49"/>
      <c r="CG301" s="49"/>
      <c r="DA301" s="23"/>
      <c r="DB301" s="23"/>
      <c r="DC301" s="23"/>
      <c r="DD301" s="23"/>
      <c r="DE301" s="23"/>
      <c r="DF301" s="23"/>
      <c r="DG301" s="48"/>
      <c r="DH301" s="23"/>
      <c r="DQ301" s="16"/>
      <c r="DR301" s="16"/>
    </row>
    <row r="302" spans="1:122" s="50" customFormat="1" x14ac:dyDescent="0.2">
      <c r="A302" s="23"/>
      <c r="B302" s="46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47"/>
      <c r="S302" s="23"/>
      <c r="T302" s="48"/>
      <c r="U302" s="30"/>
      <c r="V302" s="30"/>
      <c r="W302" s="30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  <c r="BR302" s="49"/>
      <c r="BS302" s="49"/>
      <c r="BT302" s="49"/>
      <c r="BU302" s="49"/>
      <c r="BV302" s="49"/>
      <c r="BW302" s="49"/>
      <c r="BX302" s="49"/>
      <c r="BY302" s="49"/>
      <c r="BZ302" s="28"/>
      <c r="CA302" s="49"/>
      <c r="CB302" s="51"/>
      <c r="CC302" s="51"/>
      <c r="CD302" s="49"/>
      <c r="CE302" s="49"/>
      <c r="CF302" s="49"/>
      <c r="CG302" s="49"/>
      <c r="DA302" s="23"/>
      <c r="DB302" s="23"/>
      <c r="DC302" s="23"/>
      <c r="DD302" s="23"/>
      <c r="DE302" s="23"/>
      <c r="DF302" s="23"/>
      <c r="DG302" s="48"/>
      <c r="DH302" s="23"/>
      <c r="DQ302" s="16"/>
      <c r="DR302" s="16"/>
    </row>
    <row r="303" spans="1:122" s="50" customFormat="1" x14ac:dyDescent="0.2">
      <c r="A303" s="23"/>
      <c r="B303" s="46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47"/>
      <c r="S303" s="23"/>
      <c r="T303" s="48"/>
      <c r="U303" s="30"/>
      <c r="V303" s="30"/>
      <c r="W303" s="30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  <c r="BR303" s="49"/>
      <c r="BS303" s="49"/>
      <c r="BT303" s="49"/>
      <c r="BU303" s="49"/>
      <c r="BV303" s="49"/>
      <c r="BW303" s="49"/>
      <c r="BX303" s="49"/>
      <c r="BY303" s="49"/>
      <c r="BZ303" s="28"/>
      <c r="CA303" s="49"/>
      <c r="CB303" s="51"/>
      <c r="CC303" s="51"/>
      <c r="CD303" s="49"/>
      <c r="CE303" s="49"/>
      <c r="CF303" s="49"/>
      <c r="CG303" s="49"/>
      <c r="DA303" s="23"/>
      <c r="DB303" s="23"/>
      <c r="DC303" s="23"/>
      <c r="DD303" s="23"/>
      <c r="DE303" s="23"/>
      <c r="DF303" s="23"/>
      <c r="DG303" s="48"/>
      <c r="DH303" s="23"/>
      <c r="DQ303" s="16"/>
      <c r="DR303" s="16"/>
    </row>
    <row r="304" spans="1:122" s="50" customFormat="1" x14ac:dyDescent="0.2">
      <c r="A304" s="23"/>
      <c r="B304" s="46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47"/>
      <c r="S304" s="23"/>
      <c r="T304" s="48"/>
      <c r="U304" s="30"/>
      <c r="V304" s="30"/>
      <c r="W304" s="30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  <c r="BR304" s="49"/>
      <c r="BS304" s="49"/>
      <c r="BT304" s="49"/>
      <c r="BU304" s="49"/>
      <c r="BV304" s="49"/>
      <c r="BW304" s="49"/>
      <c r="BX304" s="49"/>
      <c r="BY304" s="49"/>
      <c r="BZ304" s="28"/>
      <c r="CA304" s="49"/>
      <c r="CB304" s="51"/>
      <c r="CC304" s="51"/>
      <c r="CD304" s="49"/>
      <c r="CE304" s="49"/>
      <c r="CF304" s="49"/>
      <c r="CG304" s="49"/>
      <c r="DA304" s="23"/>
      <c r="DB304" s="23"/>
      <c r="DC304" s="23"/>
      <c r="DD304" s="23"/>
      <c r="DE304" s="23"/>
      <c r="DF304" s="23"/>
      <c r="DG304" s="48"/>
      <c r="DH304" s="23"/>
      <c r="DQ304" s="16"/>
      <c r="DR304" s="16"/>
    </row>
    <row r="305" spans="1:122" s="50" customFormat="1" x14ac:dyDescent="0.2">
      <c r="A305" s="23"/>
      <c r="B305" s="46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47"/>
      <c r="S305" s="23"/>
      <c r="T305" s="48"/>
      <c r="U305" s="30"/>
      <c r="V305" s="30"/>
      <c r="W305" s="30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  <c r="BR305" s="49"/>
      <c r="BS305" s="49"/>
      <c r="BT305" s="49"/>
      <c r="BU305" s="49"/>
      <c r="BV305" s="49"/>
      <c r="BW305" s="49"/>
      <c r="BX305" s="49"/>
      <c r="BY305" s="49"/>
      <c r="BZ305" s="28"/>
      <c r="CA305" s="49"/>
      <c r="CB305" s="51"/>
      <c r="CC305" s="51"/>
      <c r="CD305" s="49"/>
      <c r="CE305" s="49"/>
      <c r="CF305" s="49"/>
      <c r="CG305" s="49"/>
      <c r="DA305" s="23"/>
      <c r="DB305" s="23"/>
      <c r="DC305" s="23"/>
      <c r="DD305" s="23"/>
      <c r="DE305" s="23"/>
      <c r="DF305" s="23"/>
      <c r="DG305" s="48"/>
      <c r="DH305" s="23"/>
      <c r="DQ305" s="16"/>
      <c r="DR305" s="16"/>
    </row>
    <row r="306" spans="1:122" s="50" customFormat="1" x14ac:dyDescent="0.2">
      <c r="A306" s="23"/>
      <c r="B306" s="46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47"/>
      <c r="S306" s="23"/>
      <c r="T306" s="48"/>
      <c r="U306" s="30"/>
      <c r="V306" s="30"/>
      <c r="W306" s="30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  <c r="BR306" s="49"/>
      <c r="BS306" s="49"/>
      <c r="BT306" s="49"/>
      <c r="BU306" s="49"/>
      <c r="BV306" s="49"/>
      <c r="BW306" s="49"/>
      <c r="BX306" s="49"/>
      <c r="BY306" s="49"/>
      <c r="BZ306" s="28"/>
      <c r="CA306" s="49"/>
      <c r="CB306" s="51"/>
      <c r="CC306" s="51"/>
      <c r="CD306" s="49"/>
      <c r="CE306" s="49"/>
      <c r="CF306" s="49"/>
      <c r="CG306" s="49"/>
      <c r="DA306" s="23"/>
      <c r="DB306" s="23"/>
      <c r="DC306" s="23"/>
      <c r="DD306" s="23"/>
      <c r="DE306" s="23"/>
      <c r="DF306" s="23"/>
      <c r="DG306" s="48"/>
      <c r="DH306" s="23"/>
      <c r="DQ306" s="16"/>
      <c r="DR306" s="16"/>
    </row>
    <row r="307" spans="1:122" s="50" customFormat="1" x14ac:dyDescent="0.2">
      <c r="A307" s="23"/>
      <c r="B307" s="46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47"/>
      <c r="S307" s="23"/>
      <c r="T307" s="48"/>
      <c r="U307" s="30"/>
      <c r="V307" s="30"/>
      <c r="W307" s="30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  <c r="BR307" s="49"/>
      <c r="BS307" s="49"/>
      <c r="BT307" s="49"/>
      <c r="BU307" s="49"/>
      <c r="BV307" s="49"/>
      <c r="BW307" s="49"/>
      <c r="BX307" s="49"/>
      <c r="BY307" s="49"/>
      <c r="BZ307" s="28"/>
      <c r="CA307" s="49"/>
      <c r="CB307" s="51"/>
      <c r="CC307" s="51"/>
      <c r="CD307" s="49"/>
      <c r="CE307" s="49"/>
      <c r="CF307" s="49"/>
      <c r="CG307" s="49"/>
      <c r="DA307" s="23"/>
      <c r="DB307" s="23"/>
      <c r="DC307" s="23"/>
      <c r="DD307" s="23"/>
      <c r="DE307" s="23"/>
      <c r="DF307" s="23"/>
      <c r="DG307" s="48"/>
      <c r="DH307" s="23"/>
      <c r="DQ307" s="16"/>
      <c r="DR307" s="16"/>
    </row>
    <row r="308" spans="1:122" s="50" customFormat="1" x14ac:dyDescent="0.2">
      <c r="A308" s="23"/>
      <c r="B308" s="46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47"/>
      <c r="S308" s="23"/>
      <c r="T308" s="48"/>
      <c r="U308" s="30"/>
      <c r="V308" s="30"/>
      <c r="W308" s="30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  <c r="BR308" s="49"/>
      <c r="BS308" s="49"/>
      <c r="BT308" s="49"/>
      <c r="BU308" s="49"/>
      <c r="BV308" s="49"/>
      <c r="BW308" s="49"/>
      <c r="BX308" s="49"/>
      <c r="BY308" s="49"/>
      <c r="BZ308" s="28"/>
      <c r="CA308" s="49"/>
      <c r="CB308" s="51"/>
      <c r="CC308" s="51"/>
      <c r="CD308" s="49"/>
      <c r="CE308" s="49"/>
      <c r="CF308" s="49"/>
      <c r="CG308" s="49"/>
      <c r="DA308" s="23"/>
      <c r="DB308" s="23"/>
      <c r="DC308" s="23"/>
      <c r="DD308" s="23"/>
      <c r="DE308" s="23"/>
      <c r="DF308" s="23"/>
      <c r="DG308" s="48"/>
      <c r="DH308" s="23"/>
      <c r="DQ308" s="16"/>
      <c r="DR308" s="16"/>
    </row>
    <row r="309" spans="1:122" s="50" customFormat="1" x14ac:dyDescent="0.2">
      <c r="A309" s="23"/>
      <c r="B309" s="46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47"/>
      <c r="S309" s="23"/>
      <c r="T309" s="48"/>
      <c r="U309" s="30"/>
      <c r="V309" s="30"/>
      <c r="W309" s="30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  <c r="BR309" s="49"/>
      <c r="BS309" s="49"/>
      <c r="BT309" s="49"/>
      <c r="BU309" s="49"/>
      <c r="BV309" s="49"/>
      <c r="BW309" s="49"/>
      <c r="BX309" s="49"/>
      <c r="BY309" s="49"/>
      <c r="BZ309" s="28"/>
      <c r="CA309" s="49"/>
      <c r="CB309" s="51"/>
      <c r="CC309" s="51"/>
      <c r="CD309" s="49"/>
      <c r="CE309" s="49"/>
      <c r="CF309" s="49"/>
      <c r="CG309" s="49"/>
      <c r="DA309" s="23"/>
      <c r="DB309" s="23"/>
      <c r="DC309" s="23"/>
      <c r="DD309" s="23"/>
      <c r="DE309" s="23"/>
      <c r="DF309" s="23"/>
      <c r="DG309" s="48"/>
      <c r="DH309" s="23"/>
      <c r="DQ309" s="16"/>
      <c r="DR309" s="16"/>
    </row>
    <row r="310" spans="1:122" s="50" customFormat="1" x14ac:dyDescent="0.2">
      <c r="A310" s="23"/>
      <c r="B310" s="46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47"/>
      <c r="S310" s="23"/>
      <c r="T310" s="48"/>
      <c r="U310" s="30"/>
      <c r="V310" s="30"/>
      <c r="W310" s="30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  <c r="BR310" s="49"/>
      <c r="BS310" s="49"/>
      <c r="BT310" s="49"/>
      <c r="BU310" s="49"/>
      <c r="BV310" s="49"/>
      <c r="BW310" s="49"/>
      <c r="BX310" s="49"/>
      <c r="BY310" s="49"/>
      <c r="BZ310" s="28"/>
      <c r="CA310" s="49"/>
      <c r="CB310" s="51"/>
      <c r="CC310" s="51"/>
      <c r="CD310" s="49"/>
      <c r="CE310" s="49"/>
      <c r="CF310" s="49"/>
      <c r="CG310" s="49"/>
      <c r="DA310" s="23"/>
      <c r="DB310" s="23"/>
      <c r="DC310" s="23"/>
      <c r="DD310" s="23"/>
      <c r="DE310" s="23"/>
      <c r="DF310" s="23"/>
      <c r="DG310" s="48"/>
      <c r="DH310" s="23"/>
      <c r="DQ310" s="16"/>
      <c r="DR310" s="16"/>
    </row>
    <row r="311" spans="1:122" s="50" customFormat="1" x14ac:dyDescent="0.2">
      <c r="A311" s="23"/>
      <c r="B311" s="46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47"/>
      <c r="S311" s="23"/>
      <c r="T311" s="48"/>
      <c r="U311" s="30"/>
      <c r="V311" s="30"/>
      <c r="W311" s="30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  <c r="BR311" s="49"/>
      <c r="BS311" s="49"/>
      <c r="BT311" s="49"/>
      <c r="BU311" s="49"/>
      <c r="BV311" s="49"/>
      <c r="BW311" s="49"/>
      <c r="BX311" s="49"/>
      <c r="BY311" s="49"/>
      <c r="BZ311" s="28"/>
      <c r="CA311" s="49"/>
      <c r="CB311" s="51"/>
      <c r="CC311" s="51"/>
      <c r="CD311" s="49"/>
      <c r="CE311" s="49"/>
      <c r="CF311" s="49"/>
      <c r="CG311" s="49"/>
      <c r="DA311" s="23"/>
      <c r="DB311" s="23"/>
      <c r="DC311" s="23"/>
      <c r="DD311" s="23"/>
      <c r="DE311" s="23"/>
      <c r="DF311" s="23"/>
      <c r="DG311" s="48"/>
      <c r="DH311" s="23"/>
      <c r="DQ311" s="16"/>
      <c r="DR311" s="16"/>
    </row>
    <row r="312" spans="1:122" s="50" customFormat="1" x14ac:dyDescent="0.2">
      <c r="A312" s="23"/>
      <c r="B312" s="46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47"/>
      <c r="S312" s="23"/>
      <c r="T312" s="48"/>
      <c r="U312" s="30"/>
      <c r="V312" s="30"/>
      <c r="W312" s="30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  <c r="BR312" s="49"/>
      <c r="BS312" s="49"/>
      <c r="BT312" s="49"/>
      <c r="BU312" s="49"/>
      <c r="BV312" s="49"/>
      <c r="BW312" s="49"/>
      <c r="BX312" s="49"/>
      <c r="BY312" s="49"/>
      <c r="BZ312" s="28"/>
      <c r="CA312" s="49"/>
      <c r="CB312" s="51"/>
      <c r="CC312" s="51"/>
      <c r="CD312" s="49"/>
      <c r="CE312" s="49"/>
      <c r="CF312" s="49"/>
      <c r="CG312" s="49"/>
      <c r="DA312" s="23"/>
      <c r="DB312" s="23"/>
      <c r="DC312" s="23"/>
      <c r="DD312" s="23"/>
      <c r="DE312" s="23"/>
      <c r="DF312" s="23"/>
      <c r="DG312" s="48"/>
      <c r="DH312" s="23"/>
      <c r="DQ312" s="16"/>
      <c r="DR312" s="16"/>
    </row>
    <row r="313" spans="1:122" s="50" customFormat="1" x14ac:dyDescent="0.2">
      <c r="A313" s="23"/>
      <c r="B313" s="46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47"/>
      <c r="S313" s="23"/>
      <c r="T313" s="48"/>
      <c r="U313" s="30"/>
      <c r="V313" s="30"/>
      <c r="W313" s="30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  <c r="BR313" s="49"/>
      <c r="BS313" s="49"/>
      <c r="BT313" s="49"/>
      <c r="BU313" s="49"/>
      <c r="BV313" s="49"/>
      <c r="BW313" s="49"/>
      <c r="BX313" s="49"/>
      <c r="BY313" s="49"/>
      <c r="BZ313" s="28"/>
      <c r="CA313" s="49"/>
      <c r="CB313" s="51"/>
      <c r="CC313" s="51"/>
      <c r="CD313" s="49"/>
      <c r="CE313" s="49"/>
      <c r="CF313" s="49"/>
      <c r="CG313" s="49"/>
      <c r="DA313" s="23"/>
      <c r="DB313" s="23"/>
      <c r="DC313" s="23"/>
      <c r="DD313" s="23"/>
      <c r="DE313" s="23"/>
      <c r="DF313" s="23"/>
      <c r="DG313" s="48"/>
      <c r="DH313" s="23"/>
      <c r="DQ313" s="16"/>
      <c r="DR313" s="16"/>
    </row>
    <row r="314" spans="1:122" s="50" customFormat="1" x14ac:dyDescent="0.2">
      <c r="A314" s="23"/>
      <c r="B314" s="46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47"/>
      <c r="S314" s="23"/>
      <c r="T314" s="48"/>
      <c r="U314" s="30"/>
      <c r="V314" s="30"/>
      <c r="W314" s="30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  <c r="BR314" s="49"/>
      <c r="BS314" s="49"/>
      <c r="BT314" s="49"/>
      <c r="BU314" s="49"/>
      <c r="BV314" s="49"/>
      <c r="BW314" s="49"/>
      <c r="BX314" s="49"/>
      <c r="BY314" s="49"/>
      <c r="BZ314" s="28"/>
      <c r="CA314" s="49"/>
      <c r="CB314" s="51"/>
      <c r="CC314" s="51"/>
      <c r="CD314" s="49"/>
      <c r="CE314" s="49"/>
      <c r="CF314" s="49"/>
      <c r="CG314" s="49"/>
      <c r="DA314" s="23"/>
      <c r="DB314" s="23"/>
      <c r="DC314" s="23"/>
      <c r="DD314" s="23"/>
      <c r="DE314" s="23"/>
      <c r="DF314" s="23"/>
      <c r="DG314" s="48"/>
      <c r="DH314" s="23"/>
      <c r="DQ314" s="16"/>
      <c r="DR314" s="16"/>
    </row>
    <row r="315" spans="1:122" s="50" customFormat="1" x14ac:dyDescent="0.2">
      <c r="A315" s="23"/>
      <c r="B315" s="46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47"/>
      <c r="S315" s="23"/>
      <c r="T315" s="48"/>
      <c r="U315" s="30"/>
      <c r="V315" s="30"/>
      <c r="W315" s="30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  <c r="BR315" s="49"/>
      <c r="BS315" s="49"/>
      <c r="BT315" s="49"/>
      <c r="BU315" s="49"/>
      <c r="BV315" s="49"/>
      <c r="BW315" s="49"/>
      <c r="BX315" s="49"/>
      <c r="BY315" s="49"/>
      <c r="BZ315" s="28"/>
      <c r="CA315" s="49"/>
      <c r="CB315" s="51"/>
      <c r="CC315" s="51"/>
      <c r="CD315" s="49"/>
      <c r="CE315" s="49"/>
      <c r="CF315" s="49"/>
      <c r="CG315" s="49"/>
      <c r="DA315" s="23"/>
      <c r="DB315" s="23"/>
      <c r="DC315" s="23"/>
      <c r="DD315" s="23"/>
      <c r="DE315" s="23"/>
      <c r="DF315" s="23"/>
      <c r="DG315" s="48"/>
      <c r="DH315" s="23"/>
      <c r="DQ315" s="16"/>
      <c r="DR315" s="16"/>
    </row>
    <row r="316" spans="1:122" s="50" customFormat="1" x14ac:dyDescent="0.2">
      <c r="A316" s="23"/>
      <c r="B316" s="46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47"/>
      <c r="S316" s="23"/>
      <c r="T316" s="48"/>
      <c r="U316" s="30"/>
      <c r="V316" s="30"/>
      <c r="W316" s="30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  <c r="BR316" s="49"/>
      <c r="BS316" s="49"/>
      <c r="BT316" s="49"/>
      <c r="BU316" s="49"/>
      <c r="BV316" s="49"/>
      <c r="BW316" s="49"/>
      <c r="BX316" s="49"/>
      <c r="BY316" s="49"/>
      <c r="BZ316" s="28"/>
      <c r="CA316" s="49"/>
      <c r="CB316" s="51"/>
      <c r="CC316" s="51"/>
      <c r="CD316" s="49"/>
      <c r="CE316" s="49"/>
      <c r="CF316" s="49"/>
      <c r="CG316" s="49"/>
      <c r="DA316" s="23"/>
      <c r="DB316" s="23"/>
      <c r="DC316" s="23"/>
      <c r="DD316" s="23"/>
      <c r="DE316" s="23"/>
      <c r="DF316" s="23"/>
      <c r="DG316" s="48"/>
      <c r="DH316" s="23"/>
      <c r="DQ316" s="16"/>
      <c r="DR316" s="16"/>
    </row>
    <row r="317" spans="1:122" s="50" customFormat="1" x14ac:dyDescent="0.2">
      <c r="A317" s="23"/>
      <c r="B317" s="46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47"/>
      <c r="S317" s="23"/>
      <c r="T317" s="48"/>
      <c r="U317" s="30"/>
      <c r="V317" s="30"/>
      <c r="W317" s="30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  <c r="BR317" s="49"/>
      <c r="BS317" s="49"/>
      <c r="BT317" s="49"/>
      <c r="BU317" s="49"/>
      <c r="BV317" s="49"/>
      <c r="BW317" s="49"/>
      <c r="BX317" s="49"/>
      <c r="BY317" s="49"/>
      <c r="BZ317" s="28"/>
      <c r="CA317" s="49"/>
      <c r="CB317" s="51"/>
      <c r="CC317" s="51"/>
      <c r="CD317" s="49"/>
      <c r="CE317" s="49"/>
      <c r="CF317" s="49"/>
      <c r="CG317" s="49"/>
      <c r="DA317" s="23"/>
      <c r="DB317" s="23"/>
      <c r="DC317" s="23"/>
      <c r="DD317" s="23"/>
      <c r="DE317" s="23"/>
      <c r="DF317" s="23"/>
      <c r="DG317" s="48"/>
      <c r="DH317" s="23"/>
      <c r="DQ317" s="16"/>
      <c r="DR317" s="16"/>
    </row>
    <row r="318" spans="1:122" s="50" customFormat="1" x14ac:dyDescent="0.2">
      <c r="A318" s="23"/>
      <c r="B318" s="46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47"/>
      <c r="S318" s="23"/>
      <c r="T318" s="48"/>
      <c r="U318" s="30"/>
      <c r="V318" s="30"/>
      <c r="W318" s="30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  <c r="BR318" s="49"/>
      <c r="BS318" s="49"/>
      <c r="BT318" s="49"/>
      <c r="BU318" s="49"/>
      <c r="BV318" s="49"/>
      <c r="BW318" s="49"/>
      <c r="BX318" s="49"/>
      <c r="BY318" s="49"/>
      <c r="BZ318" s="28"/>
      <c r="CA318" s="49"/>
      <c r="CB318" s="51"/>
      <c r="CC318" s="51"/>
      <c r="CD318" s="49"/>
      <c r="CE318" s="49"/>
      <c r="CF318" s="49"/>
      <c r="CG318" s="49"/>
      <c r="DA318" s="23"/>
      <c r="DB318" s="23"/>
      <c r="DC318" s="23"/>
      <c r="DD318" s="23"/>
      <c r="DE318" s="23"/>
      <c r="DF318" s="23"/>
      <c r="DG318" s="48"/>
      <c r="DH318" s="23"/>
      <c r="DQ318" s="16"/>
      <c r="DR318" s="16"/>
    </row>
    <row r="319" spans="1:122" s="50" customFormat="1" x14ac:dyDescent="0.2">
      <c r="A319" s="23"/>
      <c r="B319" s="46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47"/>
      <c r="S319" s="23"/>
      <c r="T319" s="48"/>
      <c r="U319" s="30"/>
      <c r="V319" s="30"/>
      <c r="W319" s="30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28"/>
      <c r="CA319" s="49"/>
      <c r="CB319" s="51"/>
      <c r="CC319" s="51"/>
      <c r="CD319" s="49"/>
      <c r="CE319" s="49"/>
      <c r="CF319" s="49"/>
      <c r="CG319" s="49"/>
      <c r="DA319" s="23"/>
      <c r="DB319" s="23"/>
      <c r="DC319" s="23"/>
      <c r="DD319" s="23"/>
      <c r="DE319" s="23"/>
      <c r="DF319" s="23"/>
      <c r="DG319" s="48"/>
      <c r="DH319" s="23"/>
      <c r="DQ319" s="16"/>
      <c r="DR319" s="16"/>
    </row>
    <row r="320" spans="1:122" s="50" customFormat="1" x14ac:dyDescent="0.2">
      <c r="A320" s="23"/>
      <c r="B320" s="46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47"/>
      <c r="S320" s="23"/>
      <c r="T320" s="48"/>
      <c r="U320" s="30"/>
      <c r="V320" s="30"/>
      <c r="W320" s="30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  <c r="BR320" s="49"/>
      <c r="BS320" s="49"/>
      <c r="BT320" s="49"/>
      <c r="BU320" s="49"/>
      <c r="BV320" s="49"/>
      <c r="BW320" s="49"/>
      <c r="BX320" s="49"/>
      <c r="BY320" s="49"/>
      <c r="BZ320" s="28"/>
      <c r="CA320" s="49"/>
      <c r="CB320" s="51"/>
      <c r="CC320" s="51"/>
      <c r="CD320" s="49"/>
      <c r="CE320" s="49"/>
      <c r="CF320" s="49"/>
      <c r="CG320" s="49"/>
      <c r="DA320" s="23"/>
      <c r="DB320" s="23"/>
      <c r="DC320" s="23"/>
      <c r="DD320" s="23"/>
      <c r="DE320" s="23"/>
      <c r="DF320" s="23"/>
      <c r="DG320" s="48"/>
      <c r="DH320" s="23"/>
      <c r="DQ320" s="16"/>
      <c r="DR320" s="16"/>
    </row>
    <row r="321" spans="1:122" s="50" customFormat="1" x14ac:dyDescent="0.2">
      <c r="A321" s="23"/>
      <c r="B321" s="46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47"/>
      <c r="S321" s="23"/>
      <c r="T321" s="48"/>
      <c r="U321" s="30"/>
      <c r="V321" s="30"/>
      <c r="W321" s="30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  <c r="BR321" s="49"/>
      <c r="BS321" s="49"/>
      <c r="BT321" s="49"/>
      <c r="BU321" s="49"/>
      <c r="BV321" s="49"/>
      <c r="BW321" s="49"/>
      <c r="BX321" s="49"/>
      <c r="BY321" s="49"/>
      <c r="BZ321" s="28"/>
      <c r="CA321" s="49"/>
      <c r="CB321" s="51"/>
      <c r="CC321" s="51"/>
      <c r="CD321" s="49"/>
      <c r="CE321" s="49"/>
      <c r="CF321" s="49"/>
      <c r="CG321" s="49"/>
      <c r="DA321" s="23"/>
      <c r="DB321" s="23"/>
      <c r="DC321" s="23"/>
      <c r="DD321" s="23"/>
      <c r="DE321" s="23"/>
      <c r="DF321" s="23"/>
      <c r="DG321" s="48"/>
      <c r="DH321" s="23"/>
      <c r="DQ321" s="16"/>
      <c r="DR321" s="16"/>
    </row>
    <row r="322" spans="1:122" s="50" customFormat="1" x14ac:dyDescent="0.2">
      <c r="A322" s="23"/>
      <c r="B322" s="46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47"/>
      <c r="S322" s="23"/>
      <c r="T322" s="48"/>
      <c r="U322" s="30"/>
      <c r="V322" s="30"/>
      <c r="W322" s="30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  <c r="BR322" s="49"/>
      <c r="BS322" s="49"/>
      <c r="BT322" s="49"/>
      <c r="BU322" s="49"/>
      <c r="BV322" s="49"/>
      <c r="BW322" s="49"/>
      <c r="BX322" s="49"/>
      <c r="BY322" s="49"/>
      <c r="BZ322" s="28"/>
      <c r="CA322" s="49"/>
      <c r="CB322" s="51"/>
      <c r="CC322" s="51"/>
      <c r="CD322" s="49"/>
      <c r="CE322" s="49"/>
      <c r="CF322" s="49"/>
      <c r="CG322" s="49"/>
      <c r="DA322" s="23"/>
      <c r="DB322" s="23"/>
      <c r="DC322" s="23"/>
      <c r="DD322" s="23"/>
      <c r="DE322" s="23"/>
      <c r="DF322" s="23"/>
      <c r="DG322" s="48"/>
      <c r="DH322" s="23"/>
      <c r="DQ322" s="16"/>
      <c r="DR322" s="16"/>
    </row>
    <row r="323" spans="1:122" s="50" customFormat="1" x14ac:dyDescent="0.2">
      <c r="A323" s="23"/>
      <c r="B323" s="46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47"/>
      <c r="S323" s="23"/>
      <c r="T323" s="48"/>
      <c r="U323" s="30"/>
      <c r="V323" s="30"/>
      <c r="W323" s="30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  <c r="BR323" s="49"/>
      <c r="BS323" s="49"/>
      <c r="BT323" s="49"/>
      <c r="BU323" s="49"/>
      <c r="BV323" s="49"/>
      <c r="BW323" s="49"/>
      <c r="BX323" s="49"/>
      <c r="BY323" s="49"/>
      <c r="BZ323" s="28"/>
      <c r="CA323" s="49"/>
      <c r="CB323" s="51"/>
      <c r="CC323" s="51"/>
      <c r="CD323" s="49"/>
      <c r="CE323" s="49"/>
      <c r="CF323" s="49"/>
      <c r="CG323" s="49"/>
      <c r="DA323" s="23"/>
      <c r="DB323" s="23"/>
      <c r="DC323" s="23"/>
      <c r="DD323" s="23"/>
      <c r="DE323" s="23"/>
      <c r="DF323" s="23"/>
      <c r="DG323" s="48"/>
      <c r="DH323" s="23"/>
      <c r="DQ323" s="16"/>
      <c r="DR323" s="16"/>
    </row>
    <row r="324" spans="1:122" s="50" customFormat="1" x14ac:dyDescent="0.2">
      <c r="A324" s="23"/>
      <c r="B324" s="46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47"/>
      <c r="S324" s="23"/>
      <c r="T324" s="48"/>
      <c r="U324" s="30"/>
      <c r="V324" s="30"/>
      <c r="W324" s="30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  <c r="BR324" s="49"/>
      <c r="BS324" s="49"/>
      <c r="BT324" s="49"/>
      <c r="BU324" s="49"/>
      <c r="BV324" s="49"/>
      <c r="BW324" s="49"/>
      <c r="BX324" s="49"/>
      <c r="BY324" s="49"/>
      <c r="BZ324" s="28"/>
      <c r="CA324" s="49"/>
      <c r="CB324" s="51"/>
      <c r="CC324" s="51"/>
      <c r="CD324" s="49"/>
      <c r="CE324" s="49"/>
      <c r="CF324" s="49"/>
      <c r="CG324" s="49"/>
      <c r="DA324" s="23"/>
      <c r="DB324" s="23"/>
      <c r="DC324" s="23"/>
      <c r="DD324" s="23"/>
      <c r="DE324" s="23"/>
      <c r="DF324" s="23"/>
      <c r="DG324" s="48"/>
      <c r="DH324" s="23"/>
      <c r="DQ324" s="16"/>
      <c r="DR324" s="16"/>
    </row>
    <row r="325" spans="1:122" s="50" customFormat="1" x14ac:dyDescent="0.2">
      <c r="A325" s="23"/>
      <c r="B325" s="46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47"/>
      <c r="S325" s="23"/>
      <c r="T325" s="48"/>
      <c r="U325" s="30"/>
      <c r="V325" s="30"/>
      <c r="W325" s="30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  <c r="BR325" s="49"/>
      <c r="BS325" s="49"/>
      <c r="BT325" s="49"/>
      <c r="BU325" s="49"/>
      <c r="BV325" s="49"/>
      <c r="BW325" s="49"/>
      <c r="BX325" s="49"/>
      <c r="BY325" s="49"/>
      <c r="BZ325" s="28"/>
      <c r="CA325" s="49"/>
      <c r="CB325" s="51"/>
      <c r="CC325" s="51"/>
      <c r="CD325" s="49"/>
      <c r="CE325" s="49"/>
      <c r="CF325" s="49"/>
      <c r="CG325" s="49"/>
      <c r="DA325" s="23"/>
      <c r="DB325" s="23"/>
      <c r="DC325" s="23"/>
      <c r="DD325" s="23"/>
      <c r="DE325" s="23"/>
      <c r="DF325" s="23"/>
      <c r="DG325" s="48"/>
      <c r="DH325" s="23"/>
      <c r="DQ325" s="16"/>
      <c r="DR325" s="16"/>
    </row>
    <row r="326" spans="1:122" s="50" customFormat="1" x14ac:dyDescent="0.2">
      <c r="A326" s="23"/>
      <c r="B326" s="46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47"/>
      <c r="S326" s="23"/>
      <c r="T326" s="48"/>
      <c r="U326" s="30"/>
      <c r="V326" s="30"/>
      <c r="W326" s="30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  <c r="BR326" s="49"/>
      <c r="BS326" s="49"/>
      <c r="BT326" s="49"/>
      <c r="BU326" s="49"/>
      <c r="BV326" s="49"/>
      <c r="BW326" s="49"/>
      <c r="BX326" s="49"/>
      <c r="BY326" s="49"/>
      <c r="BZ326" s="28"/>
      <c r="CA326" s="49"/>
      <c r="CB326" s="51"/>
      <c r="CC326" s="51"/>
      <c r="CD326" s="49"/>
      <c r="CE326" s="49"/>
      <c r="CF326" s="49"/>
      <c r="CG326" s="49"/>
      <c r="DA326" s="23"/>
      <c r="DB326" s="23"/>
      <c r="DC326" s="23"/>
      <c r="DD326" s="23"/>
      <c r="DE326" s="23"/>
      <c r="DF326" s="23"/>
      <c r="DG326" s="48"/>
      <c r="DH326" s="23"/>
      <c r="DQ326" s="16"/>
      <c r="DR326" s="16"/>
    </row>
    <row r="327" spans="1:122" s="50" customFormat="1" x14ac:dyDescent="0.2">
      <c r="A327" s="23"/>
      <c r="B327" s="46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47"/>
      <c r="S327" s="23"/>
      <c r="T327" s="48"/>
      <c r="U327" s="30"/>
      <c r="V327" s="30"/>
      <c r="W327" s="30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  <c r="BR327" s="49"/>
      <c r="BS327" s="49"/>
      <c r="BT327" s="49"/>
      <c r="BU327" s="49"/>
      <c r="BV327" s="49"/>
      <c r="BW327" s="49"/>
      <c r="BX327" s="49"/>
      <c r="BY327" s="49"/>
      <c r="BZ327" s="28"/>
      <c r="CA327" s="49"/>
      <c r="CB327" s="51"/>
      <c r="CC327" s="51"/>
      <c r="CD327" s="49"/>
      <c r="CE327" s="49"/>
      <c r="CF327" s="49"/>
      <c r="CG327" s="49"/>
      <c r="DA327" s="23"/>
      <c r="DB327" s="23"/>
      <c r="DC327" s="23"/>
      <c r="DD327" s="23"/>
      <c r="DE327" s="23"/>
      <c r="DF327" s="23"/>
      <c r="DG327" s="48"/>
      <c r="DH327" s="23"/>
      <c r="DQ327" s="16"/>
      <c r="DR327" s="16"/>
    </row>
    <row r="328" spans="1:122" s="50" customFormat="1" x14ac:dyDescent="0.2">
      <c r="A328" s="23"/>
      <c r="B328" s="46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47"/>
      <c r="S328" s="23"/>
      <c r="T328" s="48"/>
      <c r="U328" s="30"/>
      <c r="V328" s="30"/>
      <c r="W328" s="30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  <c r="BR328" s="49"/>
      <c r="BS328" s="49"/>
      <c r="BT328" s="49"/>
      <c r="BU328" s="49"/>
      <c r="BV328" s="49"/>
      <c r="BW328" s="49"/>
      <c r="BX328" s="49"/>
      <c r="BY328" s="49"/>
      <c r="BZ328" s="28"/>
      <c r="CA328" s="49"/>
      <c r="CB328" s="51"/>
      <c r="CC328" s="51"/>
      <c r="CD328" s="49"/>
      <c r="CE328" s="49"/>
      <c r="CF328" s="49"/>
      <c r="CG328" s="49"/>
      <c r="DA328" s="23"/>
      <c r="DB328" s="23"/>
      <c r="DC328" s="23"/>
      <c r="DD328" s="23"/>
      <c r="DE328" s="23"/>
      <c r="DF328" s="23"/>
      <c r="DG328" s="48"/>
      <c r="DH328" s="23"/>
      <c r="DQ328" s="16"/>
      <c r="DR328" s="16"/>
    </row>
    <row r="329" spans="1:122" s="50" customFormat="1" x14ac:dyDescent="0.2">
      <c r="A329" s="23"/>
      <c r="B329" s="46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47"/>
      <c r="S329" s="23"/>
      <c r="T329" s="48"/>
      <c r="U329" s="30"/>
      <c r="V329" s="30"/>
      <c r="W329" s="30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  <c r="BR329" s="49"/>
      <c r="BS329" s="49"/>
      <c r="BT329" s="49"/>
      <c r="BU329" s="49"/>
      <c r="BV329" s="49"/>
      <c r="BW329" s="49"/>
      <c r="BX329" s="49"/>
      <c r="BY329" s="49"/>
      <c r="BZ329" s="28"/>
      <c r="CA329" s="49"/>
      <c r="CB329" s="51"/>
      <c r="CC329" s="51"/>
      <c r="CD329" s="49"/>
      <c r="CE329" s="49"/>
      <c r="CF329" s="49"/>
      <c r="CG329" s="49"/>
      <c r="DA329" s="23"/>
      <c r="DB329" s="23"/>
      <c r="DC329" s="23"/>
      <c r="DD329" s="23"/>
      <c r="DE329" s="23"/>
      <c r="DF329" s="23"/>
      <c r="DG329" s="48"/>
      <c r="DH329" s="23"/>
      <c r="DQ329" s="16"/>
      <c r="DR329" s="16"/>
    </row>
    <row r="330" spans="1:122" s="50" customFormat="1" x14ac:dyDescent="0.2">
      <c r="A330" s="23"/>
      <c r="B330" s="46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47"/>
      <c r="S330" s="23"/>
      <c r="T330" s="48"/>
      <c r="U330" s="30"/>
      <c r="V330" s="30"/>
      <c r="W330" s="30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49"/>
      <c r="BV330" s="49"/>
      <c r="BW330" s="49"/>
      <c r="BX330" s="49"/>
      <c r="BY330" s="49"/>
      <c r="BZ330" s="28"/>
      <c r="CA330" s="49"/>
      <c r="CB330" s="51"/>
      <c r="CC330" s="51"/>
      <c r="CD330" s="49"/>
      <c r="CE330" s="49"/>
      <c r="CF330" s="49"/>
      <c r="CG330" s="49"/>
      <c r="DA330" s="23"/>
      <c r="DB330" s="23"/>
      <c r="DC330" s="23"/>
      <c r="DD330" s="23"/>
      <c r="DE330" s="23"/>
      <c r="DF330" s="23"/>
      <c r="DG330" s="48"/>
      <c r="DH330" s="23"/>
      <c r="DQ330" s="16"/>
      <c r="DR330" s="16"/>
    </row>
    <row r="331" spans="1:122" s="50" customFormat="1" x14ac:dyDescent="0.2">
      <c r="A331" s="23"/>
      <c r="B331" s="46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47"/>
      <c r="S331" s="23"/>
      <c r="T331" s="48"/>
      <c r="U331" s="30"/>
      <c r="V331" s="30"/>
      <c r="W331" s="30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  <c r="BR331" s="49"/>
      <c r="BS331" s="49"/>
      <c r="BT331" s="49"/>
      <c r="BU331" s="49"/>
      <c r="BV331" s="49"/>
      <c r="BW331" s="49"/>
      <c r="BX331" s="49"/>
      <c r="BY331" s="49"/>
      <c r="BZ331" s="28"/>
      <c r="CA331" s="49"/>
      <c r="CB331" s="51"/>
      <c r="CC331" s="51"/>
      <c r="CD331" s="49"/>
      <c r="CE331" s="49"/>
      <c r="CF331" s="49"/>
      <c r="CG331" s="49"/>
      <c r="DA331" s="23"/>
      <c r="DB331" s="23"/>
      <c r="DC331" s="23"/>
      <c r="DD331" s="23"/>
      <c r="DE331" s="23"/>
      <c r="DF331" s="23"/>
      <c r="DG331" s="48"/>
      <c r="DH331" s="23"/>
      <c r="DQ331" s="16"/>
      <c r="DR331" s="16"/>
    </row>
    <row r="332" spans="1:122" s="50" customFormat="1" x14ac:dyDescent="0.2">
      <c r="A332" s="23"/>
      <c r="B332" s="46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47"/>
      <c r="S332" s="23"/>
      <c r="T332" s="48"/>
      <c r="U332" s="30"/>
      <c r="V332" s="30"/>
      <c r="W332" s="30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  <c r="BR332" s="49"/>
      <c r="BS332" s="49"/>
      <c r="BT332" s="49"/>
      <c r="BU332" s="49"/>
      <c r="BV332" s="49"/>
      <c r="BW332" s="49"/>
      <c r="BX332" s="49"/>
      <c r="BY332" s="49"/>
      <c r="BZ332" s="28"/>
      <c r="CA332" s="49"/>
      <c r="CB332" s="51"/>
      <c r="CC332" s="51"/>
      <c r="CD332" s="49"/>
      <c r="CE332" s="49"/>
      <c r="CF332" s="49"/>
      <c r="CG332" s="49"/>
      <c r="DA332" s="23"/>
      <c r="DB332" s="23"/>
      <c r="DC332" s="23"/>
      <c r="DD332" s="23"/>
      <c r="DE332" s="23"/>
      <c r="DF332" s="23"/>
      <c r="DG332" s="48"/>
      <c r="DH332" s="23"/>
      <c r="DQ332" s="16"/>
      <c r="DR332" s="16"/>
    </row>
    <row r="333" spans="1:122" s="50" customFormat="1" x14ac:dyDescent="0.2">
      <c r="A333" s="23"/>
      <c r="B333" s="46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47"/>
      <c r="S333" s="23"/>
      <c r="T333" s="48"/>
      <c r="U333" s="30"/>
      <c r="V333" s="30"/>
      <c r="W333" s="30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  <c r="BR333" s="49"/>
      <c r="BS333" s="49"/>
      <c r="BT333" s="49"/>
      <c r="BU333" s="49"/>
      <c r="BV333" s="49"/>
      <c r="BW333" s="49"/>
      <c r="BX333" s="49"/>
      <c r="BY333" s="49"/>
      <c r="BZ333" s="28"/>
      <c r="CA333" s="49"/>
      <c r="CB333" s="51"/>
      <c r="CC333" s="51"/>
      <c r="CD333" s="49"/>
      <c r="CE333" s="49"/>
      <c r="CF333" s="49"/>
      <c r="CG333" s="49"/>
      <c r="DA333" s="23"/>
      <c r="DB333" s="23"/>
      <c r="DC333" s="23"/>
      <c r="DD333" s="23"/>
      <c r="DE333" s="23"/>
      <c r="DF333" s="23"/>
      <c r="DG333" s="48"/>
      <c r="DH333" s="23"/>
      <c r="DQ333" s="16"/>
      <c r="DR333" s="16"/>
    </row>
    <row r="334" spans="1:122" s="50" customFormat="1" x14ac:dyDescent="0.2">
      <c r="A334" s="23"/>
      <c r="B334" s="46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47"/>
      <c r="S334" s="23"/>
      <c r="T334" s="48"/>
      <c r="U334" s="30"/>
      <c r="V334" s="30"/>
      <c r="W334" s="30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49"/>
      <c r="BV334" s="49"/>
      <c r="BW334" s="49"/>
      <c r="BX334" s="49"/>
      <c r="BY334" s="49"/>
      <c r="BZ334" s="28"/>
      <c r="CA334" s="49"/>
      <c r="CB334" s="51"/>
      <c r="CC334" s="51"/>
      <c r="CD334" s="49"/>
      <c r="CE334" s="49"/>
      <c r="CF334" s="49"/>
      <c r="CG334" s="49"/>
      <c r="DA334" s="23"/>
      <c r="DB334" s="23"/>
      <c r="DC334" s="23"/>
      <c r="DD334" s="23"/>
      <c r="DE334" s="23"/>
      <c r="DF334" s="23"/>
      <c r="DG334" s="48"/>
      <c r="DH334" s="23"/>
      <c r="DQ334" s="16"/>
      <c r="DR334" s="16"/>
    </row>
    <row r="335" spans="1:122" s="50" customFormat="1" x14ac:dyDescent="0.2">
      <c r="A335" s="23"/>
      <c r="B335" s="46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47"/>
      <c r="S335" s="23"/>
      <c r="T335" s="48"/>
      <c r="U335" s="30"/>
      <c r="V335" s="30"/>
      <c r="W335" s="30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  <c r="BR335" s="49"/>
      <c r="BS335" s="49"/>
      <c r="BT335" s="49"/>
      <c r="BU335" s="49"/>
      <c r="BV335" s="49"/>
      <c r="BW335" s="49"/>
      <c r="BX335" s="49"/>
      <c r="BY335" s="49"/>
      <c r="BZ335" s="28"/>
      <c r="CA335" s="49"/>
      <c r="CB335" s="51"/>
      <c r="CC335" s="51"/>
      <c r="CD335" s="49"/>
      <c r="CE335" s="49"/>
      <c r="CF335" s="49"/>
      <c r="CG335" s="49"/>
      <c r="DA335" s="23"/>
      <c r="DB335" s="23"/>
      <c r="DC335" s="23"/>
      <c r="DD335" s="23"/>
      <c r="DE335" s="23"/>
      <c r="DF335" s="23"/>
      <c r="DG335" s="48"/>
      <c r="DH335" s="23"/>
      <c r="DQ335" s="16"/>
      <c r="DR335" s="16"/>
    </row>
    <row r="336" spans="1:122" s="50" customFormat="1" x14ac:dyDescent="0.2">
      <c r="A336" s="23"/>
      <c r="B336" s="46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47"/>
      <c r="S336" s="23"/>
      <c r="T336" s="48"/>
      <c r="U336" s="30"/>
      <c r="V336" s="30"/>
      <c r="W336" s="30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  <c r="BR336" s="49"/>
      <c r="BS336" s="49"/>
      <c r="BT336" s="49"/>
      <c r="BU336" s="49"/>
      <c r="BV336" s="49"/>
      <c r="BW336" s="49"/>
      <c r="BX336" s="49"/>
      <c r="BY336" s="49"/>
      <c r="BZ336" s="28"/>
      <c r="CA336" s="49"/>
      <c r="CB336" s="51"/>
      <c r="CC336" s="51"/>
      <c r="CD336" s="49"/>
      <c r="CE336" s="49"/>
      <c r="CF336" s="49"/>
      <c r="CG336" s="49"/>
      <c r="DA336" s="23"/>
      <c r="DB336" s="23"/>
      <c r="DC336" s="23"/>
      <c r="DD336" s="23"/>
      <c r="DE336" s="23"/>
      <c r="DF336" s="23"/>
      <c r="DG336" s="48"/>
      <c r="DH336" s="23"/>
      <c r="DQ336" s="16"/>
      <c r="DR336" s="16"/>
    </row>
    <row r="337" spans="1:122" s="50" customFormat="1" x14ac:dyDescent="0.2">
      <c r="A337" s="23"/>
      <c r="B337" s="46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47"/>
      <c r="S337" s="23"/>
      <c r="T337" s="48"/>
      <c r="U337" s="30"/>
      <c r="V337" s="30"/>
      <c r="W337" s="30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  <c r="BR337" s="49"/>
      <c r="BS337" s="49"/>
      <c r="BT337" s="49"/>
      <c r="BU337" s="49"/>
      <c r="BV337" s="49"/>
      <c r="BW337" s="49"/>
      <c r="BX337" s="49"/>
      <c r="BY337" s="49"/>
      <c r="BZ337" s="28"/>
      <c r="CA337" s="49"/>
      <c r="CB337" s="51"/>
      <c r="CC337" s="51"/>
      <c r="CD337" s="49"/>
      <c r="CE337" s="49"/>
      <c r="CF337" s="49"/>
      <c r="CG337" s="49"/>
      <c r="DA337" s="23"/>
      <c r="DB337" s="23"/>
      <c r="DC337" s="23"/>
      <c r="DD337" s="23"/>
      <c r="DE337" s="23"/>
      <c r="DF337" s="23"/>
      <c r="DG337" s="48"/>
      <c r="DH337" s="23"/>
      <c r="DQ337" s="16"/>
      <c r="DR337" s="16"/>
    </row>
    <row r="338" spans="1:122" s="50" customFormat="1" x14ac:dyDescent="0.2">
      <c r="A338" s="23"/>
      <c r="B338" s="46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47"/>
      <c r="S338" s="23"/>
      <c r="T338" s="48"/>
      <c r="U338" s="30"/>
      <c r="V338" s="30"/>
      <c r="W338" s="30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49"/>
      <c r="BV338" s="49"/>
      <c r="BW338" s="49"/>
      <c r="BX338" s="49"/>
      <c r="BY338" s="49"/>
      <c r="BZ338" s="28"/>
      <c r="CA338" s="49"/>
      <c r="CB338" s="51"/>
      <c r="CC338" s="51"/>
      <c r="CD338" s="49"/>
      <c r="CE338" s="49"/>
      <c r="CF338" s="49"/>
      <c r="CG338" s="49"/>
      <c r="DA338" s="23"/>
      <c r="DB338" s="23"/>
      <c r="DC338" s="23"/>
      <c r="DD338" s="23"/>
      <c r="DE338" s="23"/>
      <c r="DF338" s="23"/>
      <c r="DG338" s="48"/>
      <c r="DH338" s="23"/>
      <c r="DQ338" s="16"/>
      <c r="DR338" s="16"/>
    </row>
    <row r="339" spans="1:122" s="50" customFormat="1" x14ac:dyDescent="0.2">
      <c r="A339" s="23"/>
      <c r="B339" s="46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47"/>
      <c r="S339" s="23"/>
      <c r="T339" s="48"/>
      <c r="U339" s="30"/>
      <c r="V339" s="30"/>
      <c r="W339" s="30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  <c r="BR339" s="49"/>
      <c r="BS339" s="49"/>
      <c r="BT339" s="49"/>
      <c r="BU339" s="49"/>
      <c r="BV339" s="49"/>
      <c r="BW339" s="49"/>
      <c r="BX339" s="49"/>
      <c r="BY339" s="49"/>
      <c r="BZ339" s="28"/>
      <c r="CA339" s="49"/>
      <c r="CB339" s="51"/>
      <c r="CC339" s="51"/>
      <c r="CD339" s="49"/>
      <c r="CE339" s="49"/>
      <c r="CF339" s="49"/>
      <c r="CG339" s="49"/>
      <c r="DA339" s="23"/>
      <c r="DB339" s="23"/>
      <c r="DC339" s="23"/>
      <c r="DD339" s="23"/>
      <c r="DE339" s="23"/>
      <c r="DF339" s="23"/>
      <c r="DG339" s="48"/>
      <c r="DH339" s="23"/>
      <c r="DQ339" s="16"/>
      <c r="DR339" s="16"/>
    </row>
    <row r="340" spans="1:122" s="50" customFormat="1" x14ac:dyDescent="0.2">
      <c r="A340" s="23"/>
      <c r="B340" s="46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47"/>
      <c r="S340" s="23"/>
      <c r="T340" s="48"/>
      <c r="U340" s="30"/>
      <c r="V340" s="30"/>
      <c r="W340" s="30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  <c r="BR340" s="49"/>
      <c r="BS340" s="49"/>
      <c r="BT340" s="49"/>
      <c r="BU340" s="49"/>
      <c r="BV340" s="49"/>
      <c r="BW340" s="49"/>
      <c r="BX340" s="49"/>
      <c r="BY340" s="49"/>
      <c r="BZ340" s="28"/>
      <c r="CA340" s="49"/>
      <c r="CB340" s="51"/>
      <c r="CC340" s="51"/>
      <c r="CD340" s="49"/>
      <c r="CE340" s="49"/>
      <c r="CF340" s="49"/>
      <c r="CG340" s="49"/>
      <c r="DA340" s="23"/>
      <c r="DB340" s="23"/>
      <c r="DC340" s="23"/>
      <c r="DD340" s="23"/>
      <c r="DE340" s="23"/>
      <c r="DF340" s="23"/>
      <c r="DG340" s="48"/>
      <c r="DH340" s="23"/>
      <c r="DQ340" s="16"/>
      <c r="DR340" s="16"/>
    </row>
    <row r="341" spans="1:122" s="50" customFormat="1" x14ac:dyDescent="0.2">
      <c r="A341" s="23"/>
      <c r="B341" s="46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47"/>
      <c r="S341" s="23"/>
      <c r="T341" s="48"/>
      <c r="U341" s="30"/>
      <c r="V341" s="30"/>
      <c r="W341" s="30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28"/>
      <c r="CA341" s="49"/>
      <c r="CB341" s="51"/>
      <c r="CC341" s="51"/>
      <c r="CD341" s="49"/>
      <c r="CE341" s="49"/>
      <c r="CF341" s="49"/>
      <c r="CG341" s="49"/>
      <c r="DA341" s="23"/>
      <c r="DB341" s="23"/>
      <c r="DC341" s="23"/>
      <c r="DD341" s="23"/>
      <c r="DE341" s="23"/>
      <c r="DF341" s="23"/>
      <c r="DG341" s="48"/>
      <c r="DH341" s="23"/>
      <c r="DQ341" s="16"/>
      <c r="DR341" s="16"/>
    </row>
    <row r="342" spans="1:122" s="50" customFormat="1" x14ac:dyDescent="0.2">
      <c r="A342" s="23"/>
      <c r="B342" s="46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47"/>
      <c r="S342" s="23"/>
      <c r="T342" s="48"/>
      <c r="U342" s="30"/>
      <c r="V342" s="30"/>
      <c r="W342" s="30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49"/>
      <c r="BV342" s="49"/>
      <c r="BW342" s="49"/>
      <c r="BX342" s="49"/>
      <c r="BY342" s="49"/>
      <c r="BZ342" s="28"/>
      <c r="CA342" s="49"/>
      <c r="CB342" s="51"/>
      <c r="CC342" s="51"/>
      <c r="CD342" s="49"/>
      <c r="CE342" s="49"/>
      <c r="CF342" s="49"/>
      <c r="CG342" s="49"/>
      <c r="DA342" s="23"/>
      <c r="DB342" s="23"/>
      <c r="DC342" s="23"/>
      <c r="DD342" s="23"/>
      <c r="DE342" s="23"/>
      <c r="DF342" s="23"/>
      <c r="DG342" s="48"/>
      <c r="DH342" s="23"/>
      <c r="DQ342" s="16"/>
      <c r="DR342" s="16"/>
    </row>
    <row r="343" spans="1:122" s="50" customFormat="1" x14ac:dyDescent="0.2">
      <c r="A343" s="23"/>
      <c r="B343" s="46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47"/>
      <c r="S343" s="23"/>
      <c r="T343" s="48"/>
      <c r="U343" s="30"/>
      <c r="V343" s="30"/>
      <c r="W343" s="30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  <c r="BR343" s="49"/>
      <c r="BS343" s="49"/>
      <c r="BT343" s="49"/>
      <c r="BU343" s="49"/>
      <c r="BV343" s="49"/>
      <c r="BW343" s="49"/>
      <c r="BX343" s="49"/>
      <c r="BY343" s="49"/>
      <c r="BZ343" s="28"/>
      <c r="CA343" s="49"/>
      <c r="CB343" s="51"/>
      <c r="CC343" s="51"/>
      <c r="CD343" s="49"/>
      <c r="CE343" s="49"/>
      <c r="CF343" s="49"/>
      <c r="CG343" s="49"/>
      <c r="DA343" s="23"/>
      <c r="DB343" s="23"/>
      <c r="DC343" s="23"/>
      <c r="DD343" s="23"/>
      <c r="DE343" s="23"/>
      <c r="DF343" s="23"/>
      <c r="DG343" s="48"/>
      <c r="DH343" s="23"/>
      <c r="DQ343" s="16"/>
      <c r="DR343" s="16"/>
    </row>
    <row r="344" spans="1:122" s="50" customFormat="1" x14ac:dyDescent="0.2">
      <c r="A344" s="23"/>
      <c r="B344" s="46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47"/>
      <c r="S344" s="23"/>
      <c r="T344" s="48"/>
      <c r="U344" s="30"/>
      <c r="V344" s="30"/>
      <c r="W344" s="30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  <c r="BR344" s="49"/>
      <c r="BS344" s="49"/>
      <c r="BT344" s="49"/>
      <c r="BU344" s="49"/>
      <c r="BV344" s="49"/>
      <c r="BW344" s="49"/>
      <c r="BX344" s="49"/>
      <c r="BY344" s="49"/>
      <c r="BZ344" s="28"/>
      <c r="CA344" s="49"/>
      <c r="CB344" s="51"/>
      <c r="CC344" s="51"/>
      <c r="CD344" s="49"/>
      <c r="CE344" s="49"/>
      <c r="CF344" s="49"/>
      <c r="CG344" s="49"/>
      <c r="DA344" s="23"/>
      <c r="DB344" s="23"/>
      <c r="DC344" s="23"/>
      <c r="DD344" s="23"/>
      <c r="DE344" s="23"/>
      <c r="DF344" s="23"/>
      <c r="DG344" s="48"/>
      <c r="DH344" s="23"/>
      <c r="DQ344" s="16"/>
      <c r="DR344" s="16"/>
    </row>
    <row r="345" spans="1:122" s="50" customFormat="1" x14ac:dyDescent="0.2">
      <c r="A345" s="23"/>
      <c r="B345" s="46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47"/>
      <c r="S345" s="23"/>
      <c r="T345" s="48"/>
      <c r="U345" s="30"/>
      <c r="V345" s="30"/>
      <c r="W345" s="30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  <c r="BR345" s="49"/>
      <c r="BS345" s="49"/>
      <c r="BT345" s="49"/>
      <c r="BU345" s="49"/>
      <c r="BV345" s="49"/>
      <c r="BW345" s="49"/>
      <c r="BX345" s="49"/>
      <c r="BY345" s="49"/>
      <c r="BZ345" s="28"/>
      <c r="CA345" s="49"/>
      <c r="CB345" s="51"/>
      <c r="CC345" s="51"/>
      <c r="CD345" s="49"/>
      <c r="CE345" s="49"/>
      <c r="CF345" s="49"/>
      <c r="CG345" s="49"/>
      <c r="DA345" s="23"/>
      <c r="DB345" s="23"/>
      <c r="DC345" s="23"/>
      <c r="DD345" s="23"/>
      <c r="DE345" s="23"/>
      <c r="DF345" s="23"/>
      <c r="DG345" s="48"/>
      <c r="DH345" s="23"/>
      <c r="DQ345" s="16"/>
      <c r="DR345" s="16"/>
    </row>
    <row r="346" spans="1:122" s="50" customFormat="1" x14ac:dyDescent="0.2">
      <c r="A346" s="23"/>
      <c r="B346" s="46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47"/>
      <c r="S346" s="23"/>
      <c r="T346" s="48"/>
      <c r="U346" s="30"/>
      <c r="V346" s="30"/>
      <c r="W346" s="30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  <c r="BR346" s="49"/>
      <c r="BS346" s="49"/>
      <c r="BT346" s="49"/>
      <c r="BU346" s="49"/>
      <c r="BV346" s="49"/>
      <c r="BW346" s="49"/>
      <c r="BX346" s="49"/>
      <c r="BY346" s="49"/>
      <c r="BZ346" s="28"/>
      <c r="CA346" s="49"/>
      <c r="CB346" s="51"/>
      <c r="CC346" s="51"/>
      <c r="CD346" s="49"/>
      <c r="CE346" s="49"/>
      <c r="CF346" s="49"/>
      <c r="CG346" s="49"/>
      <c r="DA346" s="23"/>
      <c r="DB346" s="23"/>
      <c r="DC346" s="23"/>
      <c r="DD346" s="23"/>
      <c r="DE346" s="23"/>
      <c r="DF346" s="23"/>
      <c r="DG346" s="48"/>
      <c r="DH346" s="23"/>
      <c r="DQ346" s="16"/>
      <c r="DR346" s="16"/>
    </row>
    <row r="347" spans="1:122" s="50" customFormat="1" x14ac:dyDescent="0.2">
      <c r="A347" s="23"/>
      <c r="B347" s="46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47"/>
      <c r="S347" s="23"/>
      <c r="T347" s="48"/>
      <c r="U347" s="30"/>
      <c r="V347" s="30"/>
      <c r="W347" s="30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  <c r="BI347" s="49"/>
      <c r="BJ347" s="49"/>
      <c r="BK347" s="49"/>
      <c r="BL347" s="49"/>
      <c r="BM347" s="49"/>
      <c r="BN347" s="49"/>
      <c r="BO347" s="49"/>
      <c r="BP347" s="49"/>
      <c r="BQ347" s="49"/>
      <c r="BR347" s="49"/>
      <c r="BS347" s="49"/>
      <c r="BT347" s="49"/>
      <c r="BU347" s="49"/>
      <c r="BV347" s="49"/>
      <c r="BW347" s="49"/>
      <c r="BX347" s="49"/>
      <c r="BY347" s="49"/>
      <c r="BZ347" s="28"/>
      <c r="CA347" s="49"/>
      <c r="CB347" s="51"/>
      <c r="CC347" s="51"/>
      <c r="CD347" s="49"/>
      <c r="CE347" s="49"/>
      <c r="CF347" s="49"/>
      <c r="CG347" s="49"/>
      <c r="DA347" s="23"/>
      <c r="DB347" s="23"/>
      <c r="DC347" s="23"/>
      <c r="DD347" s="23"/>
      <c r="DE347" s="23"/>
      <c r="DF347" s="23"/>
      <c r="DG347" s="48"/>
      <c r="DH347" s="23"/>
      <c r="DQ347" s="16"/>
      <c r="DR347" s="16"/>
    </row>
    <row r="348" spans="1:122" s="50" customFormat="1" x14ac:dyDescent="0.2">
      <c r="A348" s="23"/>
      <c r="B348" s="46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47"/>
      <c r="S348" s="23"/>
      <c r="T348" s="48"/>
      <c r="U348" s="30"/>
      <c r="V348" s="30"/>
      <c r="W348" s="30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  <c r="BR348" s="49"/>
      <c r="BS348" s="49"/>
      <c r="BT348" s="49"/>
      <c r="BU348" s="49"/>
      <c r="BV348" s="49"/>
      <c r="BW348" s="49"/>
      <c r="BX348" s="49"/>
      <c r="BY348" s="49"/>
      <c r="BZ348" s="28"/>
      <c r="CA348" s="49"/>
      <c r="CB348" s="51"/>
      <c r="CC348" s="51"/>
      <c r="CD348" s="49"/>
      <c r="CE348" s="49"/>
      <c r="CF348" s="49"/>
      <c r="CG348" s="49"/>
      <c r="DA348" s="23"/>
      <c r="DB348" s="23"/>
      <c r="DC348" s="23"/>
      <c r="DD348" s="23"/>
      <c r="DE348" s="23"/>
      <c r="DF348" s="23"/>
      <c r="DG348" s="48"/>
      <c r="DH348" s="23"/>
      <c r="DQ348" s="16"/>
      <c r="DR348" s="16"/>
    </row>
    <row r="349" spans="1:122" s="50" customFormat="1" x14ac:dyDescent="0.2">
      <c r="A349" s="23"/>
      <c r="B349" s="46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47"/>
      <c r="S349" s="23"/>
      <c r="T349" s="48"/>
      <c r="U349" s="30"/>
      <c r="V349" s="30"/>
      <c r="W349" s="30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  <c r="BI349" s="49"/>
      <c r="BJ349" s="49"/>
      <c r="BK349" s="49"/>
      <c r="BL349" s="49"/>
      <c r="BM349" s="49"/>
      <c r="BN349" s="49"/>
      <c r="BO349" s="49"/>
      <c r="BP349" s="49"/>
      <c r="BQ349" s="49"/>
      <c r="BR349" s="49"/>
      <c r="BS349" s="49"/>
      <c r="BT349" s="49"/>
      <c r="BU349" s="49"/>
      <c r="BV349" s="49"/>
      <c r="BW349" s="49"/>
      <c r="BX349" s="49"/>
      <c r="BY349" s="49"/>
      <c r="BZ349" s="28"/>
      <c r="CA349" s="49"/>
      <c r="CB349" s="51"/>
      <c r="CC349" s="51"/>
      <c r="CD349" s="49"/>
      <c r="CE349" s="49"/>
      <c r="CF349" s="49"/>
      <c r="CG349" s="49"/>
      <c r="DA349" s="23"/>
      <c r="DB349" s="23"/>
      <c r="DC349" s="23"/>
      <c r="DD349" s="23"/>
      <c r="DE349" s="23"/>
      <c r="DF349" s="23"/>
      <c r="DG349" s="48"/>
      <c r="DH349" s="23"/>
      <c r="DQ349" s="16"/>
      <c r="DR349" s="16"/>
    </row>
    <row r="350" spans="1:122" s="50" customFormat="1" x14ac:dyDescent="0.2">
      <c r="A350" s="23"/>
      <c r="B350" s="46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47"/>
      <c r="S350" s="23"/>
      <c r="T350" s="48"/>
      <c r="U350" s="30"/>
      <c r="V350" s="30"/>
      <c r="W350" s="30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  <c r="BI350" s="49"/>
      <c r="BJ350" s="49"/>
      <c r="BK350" s="49"/>
      <c r="BL350" s="49"/>
      <c r="BM350" s="49"/>
      <c r="BN350" s="49"/>
      <c r="BO350" s="49"/>
      <c r="BP350" s="49"/>
      <c r="BQ350" s="49"/>
      <c r="BR350" s="49"/>
      <c r="BS350" s="49"/>
      <c r="BT350" s="49"/>
      <c r="BU350" s="49"/>
      <c r="BV350" s="49"/>
      <c r="BW350" s="49"/>
      <c r="BX350" s="49"/>
      <c r="BY350" s="49"/>
      <c r="BZ350" s="28"/>
      <c r="CA350" s="49"/>
      <c r="CB350" s="51"/>
      <c r="CC350" s="51"/>
      <c r="CD350" s="49"/>
      <c r="CE350" s="49"/>
      <c r="CF350" s="49"/>
      <c r="CG350" s="49"/>
      <c r="DA350" s="23"/>
      <c r="DB350" s="23"/>
      <c r="DC350" s="23"/>
      <c r="DD350" s="23"/>
      <c r="DE350" s="23"/>
      <c r="DF350" s="23"/>
      <c r="DG350" s="48"/>
      <c r="DH350" s="23"/>
      <c r="DQ350" s="16"/>
      <c r="DR350" s="16"/>
    </row>
    <row r="351" spans="1:122" s="50" customFormat="1" x14ac:dyDescent="0.2">
      <c r="A351" s="23"/>
      <c r="B351" s="46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47"/>
      <c r="S351" s="23"/>
      <c r="T351" s="48"/>
      <c r="U351" s="30"/>
      <c r="V351" s="30"/>
      <c r="W351" s="30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  <c r="BI351" s="49"/>
      <c r="BJ351" s="49"/>
      <c r="BK351" s="49"/>
      <c r="BL351" s="49"/>
      <c r="BM351" s="49"/>
      <c r="BN351" s="49"/>
      <c r="BO351" s="49"/>
      <c r="BP351" s="49"/>
      <c r="BQ351" s="49"/>
      <c r="BR351" s="49"/>
      <c r="BS351" s="49"/>
      <c r="BT351" s="49"/>
      <c r="BU351" s="49"/>
      <c r="BV351" s="49"/>
      <c r="BW351" s="49"/>
      <c r="BX351" s="49"/>
      <c r="BY351" s="49"/>
      <c r="BZ351" s="28"/>
      <c r="CA351" s="49"/>
      <c r="CB351" s="51"/>
      <c r="CC351" s="51"/>
      <c r="CD351" s="49"/>
      <c r="CE351" s="49"/>
      <c r="CF351" s="49"/>
      <c r="CG351" s="49"/>
      <c r="DA351" s="23"/>
      <c r="DB351" s="23"/>
      <c r="DC351" s="23"/>
      <c r="DD351" s="23"/>
      <c r="DE351" s="23"/>
      <c r="DF351" s="23"/>
      <c r="DG351" s="48"/>
      <c r="DH351" s="23"/>
      <c r="DQ351" s="16"/>
      <c r="DR351" s="16"/>
    </row>
    <row r="352" spans="1:122" s="50" customFormat="1" x14ac:dyDescent="0.2">
      <c r="A352" s="23"/>
      <c r="B352" s="46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47"/>
      <c r="S352" s="23"/>
      <c r="T352" s="48"/>
      <c r="U352" s="30"/>
      <c r="V352" s="30"/>
      <c r="W352" s="30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  <c r="BI352" s="49"/>
      <c r="BJ352" s="49"/>
      <c r="BK352" s="49"/>
      <c r="BL352" s="49"/>
      <c r="BM352" s="49"/>
      <c r="BN352" s="49"/>
      <c r="BO352" s="49"/>
      <c r="BP352" s="49"/>
      <c r="BQ352" s="49"/>
      <c r="BR352" s="49"/>
      <c r="BS352" s="49"/>
      <c r="BT352" s="49"/>
      <c r="BU352" s="49"/>
      <c r="BV352" s="49"/>
      <c r="BW352" s="49"/>
      <c r="BX352" s="49"/>
      <c r="BY352" s="49"/>
      <c r="BZ352" s="28"/>
      <c r="CA352" s="49"/>
      <c r="CB352" s="51"/>
      <c r="CC352" s="51"/>
      <c r="CD352" s="49"/>
      <c r="CE352" s="49"/>
      <c r="CF352" s="49"/>
      <c r="CG352" s="49"/>
      <c r="DA352" s="23"/>
      <c r="DB352" s="23"/>
      <c r="DC352" s="23"/>
      <c r="DD352" s="23"/>
      <c r="DE352" s="23"/>
      <c r="DF352" s="23"/>
      <c r="DG352" s="48"/>
      <c r="DH352" s="23"/>
      <c r="DQ352" s="16"/>
      <c r="DR352" s="16"/>
    </row>
    <row r="353" spans="1:122" s="50" customFormat="1" x14ac:dyDescent="0.2">
      <c r="A353" s="23"/>
      <c r="B353" s="46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47"/>
      <c r="S353" s="23"/>
      <c r="T353" s="48"/>
      <c r="U353" s="30"/>
      <c r="V353" s="30"/>
      <c r="W353" s="30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  <c r="BI353" s="49"/>
      <c r="BJ353" s="49"/>
      <c r="BK353" s="49"/>
      <c r="BL353" s="49"/>
      <c r="BM353" s="49"/>
      <c r="BN353" s="49"/>
      <c r="BO353" s="49"/>
      <c r="BP353" s="49"/>
      <c r="BQ353" s="49"/>
      <c r="BR353" s="49"/>
      <c r="BS353" s="49"/>
      <c r="BT353" s="49"/>
      <c r="BU353" s="49"/>
      <c r="BV353" s="49"/>
      <c r="BW353" s="49"/>
      <c r="BX353" s="49"/>
      <c r="BY353" s="49"/>
      <c r="BZ353" s="28"/>
      <c r="CA353" s="49"/>
      <c r="CB353" s="51"/>
      <c r="CC353" s="51"/>
      <c r="CD353" s="49"/>
      <c r="CE353" s="49"/>
      <c r="CF353" s="49"/>
      <c r="CG353" s="49"/>
      <c r="DA353" s="23"/>
      <c r="DB353" s="23"/>
      <c r="DC353" s="23"/>
      <c r="DD353" s="23"/>
      <c r="DE353" s="23"/>
      <c r="DF353" s="23"/>
      <c r="DG353" s="48"/>
      <c r="DH353" s="23"/>
      <c r="DQ353" s="16"/>
      <c r="DR353" s="16"/>
    </row>
    <row r="354" spans="1:122" s="50" customFormat="1" x14ac:dyDescent="0.2">
      <c r="A354" s="23"/>
      <c r="B354" s="46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47"/>
      <c r="S354" s="23"/>
      <c r="T354" s="48"/>
      <c r="U354" s="30"/>
      <c r="V354" s="30"/>
      <c r="W354" s="30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  <c r="BR354" s="49"/>
      <c r="BS354" s="49"/>
      <c r="BT354" s="49"/>
      <c r="BU354" s="49"/>
      <c r="BV354" s="49"/>
      <c r="BW354" s="49"/>
      <c r="BX354" s="49"/>
      <c r="BY354" s="49"/>
      <c r="BZ354" s="28"/>
      <c r="CA354" s="49"/>
      <c r="CB354" s="51"/>
      <c r="CC354" s="51"/>
      <c r="CD354" s="49"/>
      <c r="CE354" s="49"/>
      <c r="CF354" s="49"/>
      <c r="CG354" s="49"/>
      <c r="DA354" s="23"/>
      <c r="DB354" s="23"/>
      <c r="DC354" s="23"/>
      <c r="DD354" s="23"/>
      <c r="DE354" s="23"/>
      <c r="DF354" s="23"/>
      <c r="DG354" s="48"/>
      <c r="DH354" s="23"/>
      <c r="DQ354" s="16"/>
      <c r="DR354" s="16"/>
    </row>
    <row r="355" spans="1:122" s="50" customFormat="1" x14ac:dyDescent="0.2">
      <c r="A355" s="23"/>
      <c r="B355" s="46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47"/>
      <c r="S355" s="23"/>
      <c r="T355" s="48"/>
      <c r="U355" s="30"/>
      <c r="V355" s="30"/>
      <c r="W355" s="30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  <c r="BI355" s="49"/>
      <c r="BJ355" s="49"/>
      <c r="BK355" s="49"/>
      <c r="BL355" s="49"/>
      <c r="BM355" s="49"/>
      <c r="BN355" s="49"/>
      <c r="BO355" s="49"/>
      <c r="BP355" s="49"/>
      <c r="BQ355" s="49"/>
      <c r="BR355" s="49"/>
      <c r="BS355" s="49"/>
      <c r="BT355" s="49"/>
      <c r="BU355" s="49"/>
      <c r="BV355" s="49"/>
      <c r="BW355" s="49"/>
      <c r="BX355" s="49"/>
      <c r="BY355" s="49"/>
      <c r="BZ355" s="28"/>
      <c r="CA355" s="49"/>
      <c r="CB355" s="51"/>
      <c r="CC355" s="51"/>
      <c r="CD355" s="49"/>
      <c r="CE355" s="49"/>
      <c r="CF355" s="49"/>
      <c r="CG355" s="49"/>
      <c r="DA355" s="23"/>
      <c r="DB355" s="23"/>
      <c r="DC355" s="23"/>
      <c r="DD355" s="23"/>
      <c r="DE355" s="23"/>
      <c r="DF355" s="23"/>
      <c r="DG355" s="48"/>
      <c r="DH355" s="23"/>
      <c r="DQ355" s="16"/>
      <c r="DR355" s="16"/>
    </row>
    <row r="356" spans="1:122" s="50" customFormat="1" x14ac:dyDescent="0.2">
      <c r="A356" s="23"/>
      <c r="B356" s="46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47"/>
      <c r="S356" s="23"/>
      <c r="T356" s="48"/>
      <c r="U356" s="30"/>
      <c r="V356" s="30"/>
      <c r="W356" s="30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  <c r="BI356" s="49"/>
      <c r="BJ356" s="49"/>
      <c r="BK356" s="49"/>
      <c r="BL356" s="49"/>
      <c r="BM356" s="49"/>
      <c r="BN356" s="49"/>
      <c r="BO356" s="49"/>
      <c r="BP356" s="49"/>
      <c r="BQ356" s="49"/>
      <c r="BR356" s="49"/>
      <c r="BS356" s="49"/>
      <c r="BT356" s="49"/>
      <c r="BU356" s="49"/>
      <c r="BV356" s="49"/>
      <c r="BW356" s="49"/>
      <c r="BX356" s="49"/>
      <c r="BY356" s="49"/>
      <c r="BZ356" s="28"/>
      <c r="CA356" s="49"/>
      <c r="CB356" s="51"/>
      <c r="CC356" s="51"/>
      <c r="CD356" s="49"/>
      <c r="CE356" s="49"/>
      <c r="CF356" s="49"/>
      <c r="CG356" s="49"/>
      <c r="DA356" s="23"/>
      <c r="DB356" s="23"/>
      <c r="DC356" s="23"/>
      <c r="DD356" s="23"/>
      <c r="DE356" s="23"/>
      <c r="DF356" s="23"/>
      <c r="DG356" s="48"/>
      <c r="DH356" s="23"/>
      <c r="DQ356" s="16"/>
      <c r="DR356" s="16"/>
    </row>
    <row r="357" spans="1:122" s="50" customFormat="1" x14ac:dyDescent="0.2">
      <c r="A357" s="23"/>
      <c r="B357" s="46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47"/>
      <c r="S357" s="23"/>
      <c r="T357" s="48"/>
      <c r="U357" s="30"/>
      <c r="V357" s="30"/>
      <c r="W357" s="30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  <c r="BR357" s="49"/>
      <c r="BS357" s="49"/>
      <c r="BT357" s="49"/>
      <c r="BU357" s="49"/>
      <c r="BV357" s="49"/>
      <c r="BW357" s="49"/>
      <c r="BX357" s="49"/>
      <c r="BY357" s="49"/>
      <c r="BZ357" s="28"/>
      <c r="CA357" s="49"/>
      <c r="CB357" s="51"/>
      <c r="CC357" s="51"/>
      <c r="CD357" s="49"/>
      <c r="CE357" s="49"/>
      <c r="CF357" s="49"/>
      <c r="CG357" s="49"/>
      <c r="DA357" s="23"/>
      <c r="DB357" s="23"/>
      <c r="DC357" s="23"/>
      <c r="DD357" s="23"/>
      <c r="DE357" s="23"/>
      <c r="DF357" s="23"/>
      <c r="DG357" s="48"/>
      <c r="DH357" s="23"/>
      <c r="DQ357" s="16"/>
      <c r="DR357" s="16"/>
    </row>
    <row r="358" spans="1:122" s="50" customFormat="1" x14ac:dyDescent="0.2">
      <c r="A358" s="23"/>
      <c r="B358" s="46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47"/>
      <c r="S358" s="23"/>
      <c r="T358" s="48"/>
      <c r="U358" s="30"/>
      <c r="V358" s="30"/>
      <c r="W358" s="30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  <c r="BR358" s="49"/>
      <c r="BS358" s="49"/>
      <c r="BT358" s="49"/>
      <c r="BU358" s="49"/>
      <c r="BV358" s="49"/>
      <c r="BW358" s="49"/>
      <c r="BX358" s="49"/>
      <c r="BY358" s="49"/>
      <c r="BZ358" s="28"/>
      <c r="CA358" s="49"/>
      <c r="CB358" s="51"/>
      <c r="CC358" s="51"/>
      <c r="CD358" s="49"/>
      <c r="CE358" s="49"/>
      <c r="CF358" s="49"/>
      <c r="CG358" s="49"/>
      <c r="DA358" s="23"/>
      <c r="DB358" s="23"/>
      <c r="DC358" s="23"/>
      <c r="DD358" s="23"/>
      <c r="DE358" s="23"/>
      <c r="DF358" s="23"/>
      <c r="DG358" s="48"/>
      <c r="DH358" s="23"/>
      <c r="DQ358" s="16"/>
      <c r="DR358" s="16"/>
    </row>
    <row r="359" spans="1:122" s="50" customFormat="1" x14ac:dyDescent="0.2">
      <c r="A359" s="23"/>
      <c r="B359" s="46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47"/>
      <c r="S359" s="23"/>
      <c r="T359" s="48"/>
      <c r="U359" s="30"/>
      <c r="V359" s="30"/>
      <c r="W359" s="30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  <c r="BI359" s="49"/>
      <c r="BJ359" s="49"/>
      <c r="BK359" s="49"/>
      <c r="BL359" s="49"/>
      <c r="BM359" s="49"/>
      <c r="BN359" s="49"/>
      <c r="BO359" s="49"/>
      <c r="BP359" s="49"/>
      <c r="BQ359" s="49"/>
      <c r="BR359" s="49"/>
      <c r="BS359" s="49"/>
      <c r="BT359" s="49"/>
      <c r="BU359" s="49"/>
      <c r="BV359" s="49"/>
      <c r="BW359" s="49"/>
      <c r="BX359" s="49"/>
      <c r="BY359" s="49"/>
      <c r="BZ359" s="28"/>
      <c r="CA359" s="49"/>
      <c r="CB359" s="51"/>
      <c r="CC359" s="51"/>
      <c r="CD359" s="49"/>
      <c r="CE359" s="49"/>
      <c r="CF359" s="49"/>
      <c r="CG359" s="49"/>
      <c r="DA359" s="23"/>
      <c r="DB359" s="23"/>
      <c r="DC359" s="23"/>
      <c r="DD359" s="23"/>
      <c r="DE359" s="23"/>
      <c r="DF359" s="23"/>
      <c r="DG359" s="48"/>
      <c r="DH359" s="23"/>
      <c r="DQ359" s="16"/>
      <c r="DR359" s="16"/>
    </row>
    <row r="360" spans="1:122" s="50" customFormat="1" x14ac:dyDescent="0.2">
      <c r="A360" s="23"/>
      <c r="B360" s="46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47"/>
      <c r="S360" s="23"/>
      <c r="T360" s="48"/>
      <c r="U360" s="30"/>
      <c r="V360" s="30"/>
      <c r="W360" s="30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  <c r="BR360" s="49"/>
      <c r="BS360" s="49"/>
      <c r="BT360" s="49"/>
      <c r="BU360" s="49"/>
      <c r="BV360" s="49"/>
      <c r="BW360" s="49"/>
      <c r="BX360" s="49"/>
      <c r="BY360" s="49"/>
      <c r="BZ360" s="28"/>
      <c r="CA360" s="49"/>
      <c r="CB360" s="51"/>
      <c r="CC360" s="51"/>
      <c r="CD360" s="49"/>
      <c r="CE360" s="49"/>
      <c r="CF360" s="49"/>
      <c r="CG360" s="49"/>
      <c r="DA360" s="23"/>
      <c r="DB360" s="23"/>
      <c r="DC360" s="23"/>
      <c r="DD360" s="23"/>
      <c r="DE360" s="23"/>
      <c r="DF360" s="23"/>
      <c r="DG360" s="48"/>
      <c r="DH360" s="23"/>
      <c r="DQ360" s="16"/>
      <c r="DR360" s="16"/>
    </row>
    <row r="361" spans="1:122" s="50" customFormat="1" x14ac:dyDescent="0.2">
      <c r="A361" s="23"/>
      <c r="B361" s="46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47"/>
      <c r="S361" s="23"/>
      <c r="T361" s="48"/>
      <c r="U361" s="30"/>
      <c r="V361" s="30"/>
      <c r="W361" s="30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  <c r="BI361" s="49"/>
      <c r="BJ361" s="49"/>
      <c r="BK361" s="49"/>
      <c r="BL361" s="49"/>
      <c r="BM361" s="49"/>
      <c r="BN361" s="49"/>
      <c r="BO361" s="49"/>
      <c r="BP361" s="49"/>
      <c r="BQ361" s="49"/>
      <c r="BR361" s="49"/>
      <c r="BS361" s="49"/>
      <c r="BT361" s="49"/>
      <c r="BU361" s="49"/>
      <c r="BV361" s="49"/>
      <c r="BW361" s="49"/>
      <c r="BX361" s="49"/>
      <c r="BY361" s="49"/>
      <c r="BZ361" s="28"/>
      <c r="CA361" s="49"/>
      <c r="CB361" s="51"/>
      <c r="CC361" s="51"/>
      <c r="CD361" s="49"/>
      <c r="CE361" s="49"/>
      <c r="CF361" s="49"/>
      <c r="CG361" s="49"/>
      <c r="DA361" s="23"/>
      <c r="DB361" s="23"/>
      <c r="DC361" s="23"/>
      <c r="DD361" s="23"/>
      <c r="DE361" s="23"/>
      <c r="DF361" s="23"/>
      <c r="DG361" s="48"/>
      <c r="DH361" s="23"/>
      <c r="DQ361" s="16"/>
      <c r="DR361" s="16"/>
    </row>
    <row r="362" spans="1:122" s="50" customFormat="1" x14ac:dyDescent="0.2">
      <c r="A362" s="23"/>
      <c r="B362" s="46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47"/>
      <c r="S362" s="23"/>
      <c r="T362" s="48"/>
      <c r="U362" s="30"/>
      <c r="V362" s="30"/>
      <c r="W362" s="30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  <c r="BI362" s="49"/>
      <c r="BJ362" s="49"/>
      <c r="BK362" s="49"/>
      <c r="BL362" s="49"/>
      <c r="BM362" s="49"/>
      <c r="BN362" s="49"/>
      <c r="BO362" s="49"/>
      <c r="BP362" s="49"/>
      <c r="BQ362" s="49"/>
      <c r="BR362" s="49"/>
      <c r="BS362" s="49"/>
      <c r="BT362" s="49"/>
      <c r="BU362" s="49"/>
      <c r="BV362" s="49"/>
      <c r="BW362" s="49"/>
      <c r="BX362" s="49"/>
      <c r="BY362" s="49"/>
      <c r="BZ362" s="28"/>
      <c r="CA362" s="49"/>
      <c r="CB362" s="51"/>
      <c r="CC362" s="51"/>
      <c r="CD362" s="49"/>
      <c r="CE362" s="49"/>
      <c r="CF362" s="49"/>
      <c r="CG362" s="49"/>
      <c r="DA362" s="23"/>
      <c r="DB362" s="23"/>
      <c r="DC362" s="23"/>
      <c r="DD362" s="23"/>
      <c r="DE362" s="23"/>
      <c r="DF362" s="23"/>
      <c r="DG362" s="48"/>
      <c r="DH362" s="23"/>
      <c r="DQ362" s="16"/>
      <c r="DR362" s="16"/>
    </row>
    <row r="363" spans="1:122" s="50" customFormat="1" x14ac:dyDescent="0.2">
      <c r="A363" s="23"/>
      <c r="B363" s="46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47"/>
      <c r="S363" s="23"/>
      <c r="T363" s="48"/>
      <c r="U363" s="30"/>
      <c r="V363" s="30"/>
      <c r="W363" s="30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  <c r="BI363" s="49"/>
      <c r="BJ363" s="49"/>
      <c r="BK363" s="49"/>
      <c r="BL363" s="49"/>
      <c r="BM363" s="49"/>
      <c r="BN363" s="49"/>
      <c r="BO363" s="49"/>
      <c r="BP363" s="49"/>
      <c r="BQ363" s="49"/>
      <c r="BR363" s="49"/>
      <c r="BS363" s="49"/>
      <c r="BT363" s="49"/>
      <c r="BU363" s="49"/>
      <c r="BV363" s="49"/>
      <c r="BW363" s="49"/>
      <c r="BX363" s="49"/>
      <c r="BY363" s="49"/>
      <c r="BZ363" s="28"/>
      <c r="CA363" s="49"/>
      <c r="CB363" s="51"/>
      <c r="CC363" s="51"/>
      <c r="CD363" s="49"/>
      <c r="CE363" s="49"/>
      <c r="CF363" s="49"/>
      <c r="CG363" s="49"/>
      <c r="DA363" s="23"/>
      <c r="DB363" s="23"/>
      <c r="DC363" s="23"/>
      <c r="DD363" s="23"/>
      <c r="DE363" s="23"/>
      <c r="DF363" s="23"/>
      <c r="DG363" s="48"/>
      <c r="DH363" s="23"/>
      <c r="DQ363" s="16"/>
      <c r="DR363" s="16"/>
    </row>
    <row r="364" spans="1:122" s="50" customFormat="1" x14ac:dyDescent="0.2">
      <c r="A364" s="23"/>
      <c r="B364" s="46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47"/>
      <c r="S364" s="23"/>
      <c r="T364" s="48"/>
      <c r="U364" s="30"/>
      <c r="V364" s="30"/>
      <c r="W364" s="30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  <c r="BI364" s="49"/>
      <c r="BJ364" s="49"/>
      <c r="BK364" s="49"/>
      <c r="BL364" s="49"/>
      <c r="BM364" s="49"/>
      <c r="BN364" s="49"/>
      <c r="BO364" s="49"/>
      <c r="BP364" s="49"/>
      <c r="BQ364" s="49"/>
      <c r="BR364" s="49"/>
      <c r="BS364" s="49"/>
      <c r="BT364" s="49"/>
      <c r="BU364" s="49"/>
      <c r="BV364" s="49"/>
      <c r="BW364" s="49"/>
      <c r="BX364" s="49"/>
      <c r="BY364" s="49"/>
      <c r="BZ364" s="28"/>
      <c r="CA364" s="49"/>
      <c r="CB364" s="51"/>
      <c r="CC364" s="51"/>
      <c r="CD364" s="49"/>
      <c r="CE364" s="49"/>
      <c r="CF364" s="49"/>
      <c r="CG364" s="49"/>
      <c r="DA364" s="23"/>
      <c r="DB364" s="23"/>
      <c r="DC364" s="23"/>
      <c r="DD364" s="23"/>
      <c r="DE364" s="23"/>
      <c r="DF364" s="23"/>
      <c r="DG364" s="48"/>
      <c r="DH364" s="23"/>
      <c r="DQ364" s="16"/>
      <c r="DR364" s="16"/>
    </row>
    <row r="365" spans="1:122" s="50" customFormat="1" x14ac:dyDescent="0.2">
      <c r="A365" s="23"/>
      <c r="B365" s="46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47"/>
      <c r="S365" s="23"/>
      <c r="T365" s="48"/>
      <c r="U365" s="30"/>
      <c r="V365" s="30"/>
      <c r="W365" s="30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  <c r="BI365" s="49"/>
      <c r="BJ365" s="49"/>
      <c r="BK365" s="49"/>
      <c r="BL365" s="49"/>
      <c r="BM365" s="49"/>
      <c r="BN365" s="49"/>
      <c r="BO365" s="49"/>
      <c r="BP365" s="49"/>
      <c r="BQ365" s="49"/>
      <c r="BR365" s="49"/>
      <c r="BS365" s="49"/>
      <c r="BT365" s="49"/>
      <c r="BU365" s="49"/>
      <c r="BV365" s="49"/>
      <c r="BW365" s="49"/>
      <c r="BX365" s="49"/>
      <c r="BY365" s="49"/>
      <c r="BZ365" s="28"/>
      <c r="CA365" s="49"/>
      <c r="CB365" s="51"/>
      <c r="CC365" s="51"/>
      <c r="CD365" s="49"/>
      <c r="CE365" s="49"/>
      <c r="CF365" s="49"/>
      <c r="CG365" s="49"/>
      <c r="DA365" s="23"/>
      <c r="DB365" s="23"/>
      <c r="DC365" s="23"/>
      <c r="DD365" s="23"/>
      <c r="DE365" s="23"/>
      <c r="DF365" s="23"/>
      <c r="DG365" s="48"/>
      <c r="DH365" s="23"/>
      <c r="DQ365" s="16"/>
      <c r="DR365" s="16"/>
    </row>
    <row r="366" spans="1:122" s="50" customFormat="1" x14ac:dyDescent="0.2">
      <c r="A366" s="23"/>
      <c r="B366" s="46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47"/>
      <c r="S366" s="23"/>
      <c r="T366" s="48"/>
      <c r="U366" s="30"/>
      <c r="V366" s="30"/>
      <c r="W366" s="30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  <c r="BI366" s="49"/>
      <c r="BJ366" s="49"/>
      <c r="BK366" s="49"/>
      <c r="BL366" s="49"/>
      <c r="BM366" s="49"/>
      <c r="BN366" s="49"/>
      <c r="BO366" s="49"/>
      <c r="BP366" s="49"/>
      <c r="BQ366" s="49"/>
      <c r="BR366" s="49"/>
      <c r="BS366" s="49"/>
      <c r="BT366" s="49"/>
      <c r="BU366" s="49"/>
      <c r="BV366" s="49"/>
      <c r="BW366" s="49"/>
      <c r="BX366" s="49"/>
      <c r="BY366" s="49"/>
      <c r="BZ366" s="28"/>
      <c r="CA366" s="49"/>
      <c r="CB366" s="51"/>
      <c r="CC366" s="51"/>
      <c r="CD366" s="49"/>
      <c r="CE366" s="49"/>
      <c r="CF366" s="49"/>
      <c r="CG366" s="49"/>
      <c r="DA366" s="23"/>
      <c r="DB366" s="23"/>
      <c r="DC366" s="23"/>
      <c r="DD366" s="23"/>
      <c r="DE366" s="23"/>
      <c r="DF366" s="23"/>
      <c r="DG366" s="48"/>
      <c r="DH366" s="23"/>
      <c r="DQ366" s="16"/>
      <c r="DR366" s="16"/>
    </row>
    <row r="367" spans="1:122" s="50" customFormat="1" x14ac:dyDescent="0.2">
      <c r="A367" s="23"/>
      <c r="B367" s="46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47"/>
      <c r="S367" s="23"/>
      <c r="T367" s="48"/>
      <c r="U367" s="30"/>
      <c r="V367" s="30"/>
      <c r="W367" s="30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  <c r="BR367" s="49"/>
      <c r="BS367" s="49"/>
      <c r="BT367" s="49"/>
      <c r="BU367" s="49"/>
      <c r="BV367" s="49"/>
      <c r="BW367" s="49"/>
      <c r="BX367" s="49"/>
      <c r="BY367" s="49"/>
      <c r="BZ367" s="28"/>
      <c r="CA367" s="49"/>
      <c r="CB367" s="51"/>
      <c r="CC367" s="51"/>
      <c r="CD367" s="49"/>
      <c r="CE367" s="49"/>
      <c r="CF367" s="49"/>
      <c r="CG367" s="49"/>
      <c r="DA367" s="23"/>
      <c r="DB367" s="23"/>
      <c r="DC367" s="23"/>
      <c r="DD367" s="23"/>
      <c r="DE367" s="23"/>
      <c r="DF367" s="23"/>
      <c r="DG367" s="48"/>
      <c r="DH367" s="23"/>
      <c r="DQ367" s="16"/>
      <c r="DR367" s="16"/>
    </row>
    <row r="368" spans="1:122" s="50" customFormat="1" x14ac:dyDescent="0.2">
      <c r="A368" s="23"/>
      <c r="B368" s="46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47"/>
      <c r="S368" s="23"/>
      <c r="T368" s="48"/>
      <c r="U368" s="30"/>
      <c r="V368" s="30"/>
      <c r="W368" s="30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  <c r="BI368" s="49"/>
      <c r="BJ368" s="49"/>
      <c r="BK368" s="49"/>
      <c r="BL368" s="49"/>
      <c r="BM368" s="49"/>
      <c r="BN368" s="49"/>
      <c r="BO368" s="49"/>
      <c r="BP368" s="49"/>
      <c r="BQ368" s="49"/>
      <c r="BR368" s="49"/>
      <c r="BS368" s="49"/>
      <c r="BT368" s="49"/>
      <c r="BU368" s="49"/>
      <c r="BV368" s="49"/>
      <c r="BW368" s="49"/>
      <c r="BX368" s="49"/>
      <c r="BY368" s="49"/>
      <c r="BZ368" s="28"/>
      <c r="CA368" s="49"/>
      <c r="CB368" s="51"/>
      <c r="CC368" s="51"/>
      <c r="CD368" s="49"/>
      <c r="CE368" s="49"/>
      <c r="CF368" s="49"/>
      <c r="CG368" s="49"/>
      <c r="DA368" s="23"/>
      <c r="DB368" s="23"/>
      <c r="DC368" s="23"/>
      <c r="DD368" s="23"/>
      <c r="DE368" s="23"/>
      <c r="DF368" s="23"/>
      <c r="DG368" s="48"/>
      <c r="DH368" s="23"/>
      <c r="DQ368" s="16"/>
      <c r="DR368" s="16"/>
    </row>
    <row r="369" spans="1:122" s="50" customFormat="1" x14ac:dyDescent="0.2">
      <c r="A369" s="23"/>
      <c r="B369" s="46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47"/>
      <c r="S369" s="23"/>
      <c r="T369" s="48"/>
      <c r="U369" s="30"/>
      <c r="V369" s="30"/>
      <c r="W369" s="30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  <c r="BI369" s="49"/>
      <c r="BJ369" s="49"/>
      <c r="BK369" s="49"/>
      <c r="BL369" s="49"/>
      <c r="BM369" s="49"/>
      <c r="BN369" s="49"/>
      <c r="BO369" s="49"/>
      <c r="BP369" s="49"/>
      <c r="BQ369" s="49"/>
      <c r="BR369" s="49"/>
      <c r="BS369" s="49"/>
      <c r="BT369" s="49"/>
      <c r="BU369" s="49"/>
      <c r="BV369" s="49"/>
      <c r="BW369" s="49"/>
      <c r="BX369" s="49"/>
      <c r="BY369" s="49"/>
      <c r="BZ369" s="28"/>
      <c r="CA369" s="49"/>
      <c r="CB369" s="51"/>
      <c r="CC369" s="51"/>
      <c r="CD369" s="49"/>
      <c r="CE369" s="49"/>
      <c r="CF369" s="49"/>
      <c r="CG369" s="49"/>
      <c r="DA369" s="23"/>
      <c r="DB369" s="23"/>
      <c r="DC369" s="23"/>
      <c r="DD369" s="23"/>
      <c r="DE369" s="23"/>
      <c r="DF369" s="23"/>
      <c r="DG369" s="48"/>
      <c r="DH369" s="23"/>
      <c r="DQ369" s="16"/>
      <c r="DR369" s="16"/>
    </row>
    <row r="370" spans="1:122" s="50" customFormat="1" x14ac:dyDescent="0.2">
      <c r="A370" s="23"/>
      <c r="B370" s="46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47"/>
      <c r="S370" s="23"/>
      <c r="T370" s="48"/>
      <c r="U370" s="30"/>
      <c r="V370" s="30"/>
      <c r="W370" s="30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  <c r="BI370" s="49"/>
      <c r="BJ370" s="49"/>
      <c r="BK370" s="49"/>
      <c r="BL370" s="49"/>
      <c r="BM370" s="49"/>
      <c r="BN370" s="49"/>
      <c r="BO370" s="49"/>
      <c r="BP370" s="49"/>
      <c r="BQ370" s="49"/>
      <c r="BR370" s="49"/>
      <c r="BS370" s="49"/>
      <c r="BT370" s="49"/>
      <c r="BU370" s="49"/>
      <c r="BV370" s="49"/>
      <c r="BW370" s="49"/>
      <c r="BX370" s="49"/>
      <c r="BY370" s="49"/>
      <c r="BZ370" s="28"/>
      <c r="CA370" s="49"/>
      <c r="CB370" s="51"/>
      <c r="CC370" s="51"/>
      <c r="CD370" s="49"/>
      <c r="CE370" s="49"/>
      <c r="CF370" s="49"/>
      <c r="CG370" s="49"/>
      <c r="DA370" s="23"/>
      <c r="DB370" s="23"/>
      <c r="DC370" s="23"/>
      <c r="DD370" s="23"/>
      <c r="DE370" s="23"/>
      <c r="DF370" s="23"/>
      <c r="DG370" s="48"/>
      <c r="DH370" s="23"/>
      <c r="DQ370" s="16"/>
      <c r="DR370" s="16"/>
    </row>
    <row r="371" spans="1:122" s="50" customFormat="1" x14ac:dyDescent="0.2">
      <c r="A371" s="23"/>
      <c r="B371" s="46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47"/>
      <c r="S371" s="23"/>
      <c r="T371" s="48"/>
      <c r="U371" s="30"/>
      <c r="V371" s="30"/>
      <c r="W371" s="30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  <c r="BI371" s="49"/>
      <c r="BJ371" s="49"/>
      <c r="BK371" s="49"/>
      <c r="BL371" s="49"/>
      <c r="BM371" s="49"/>
      <c r="BN371" s="49"/>
      <c r="BO371" s="49"/>
      <c r="BP371" s="49"/>
      <c r="BQ371" s="49"/>
      <c r="BR371" s="49"/>
      <c r="BS371" s="49"/>
      <c r="BT371" s="49"/>
      <c r="BU371" s="49"/>
      <c r="BV371" s="49"/>
      <c r="BW371" s="49"/>
      <c r="BX371" s="49"/>
      <c r="BY371" s="49"/>
      <c r="BZ371" s="28"/>
      <c r="CA371" s="49"/>
      <c r="CB371" s="51"/>
      <c r="CC371" s="51"/>
      <c r="CD371" s="49"/>
      <c r="CE371" s="49"/>
      <c r="CF371" s="49"/>
      <c r="CG371" s="49"/>
      <c r="DA371" s="23"/>
      <c r="DB371" s="23"/>
      <c r="DC371" s="23"/>
      <c r="DD371" s="23"/>
      <c r="DE371" s="23"/>
      <c r="DF371" s="23"/>
      <c r="DG371" s="48"/>
      <c r="DH371" s="23"/>
      <c r="DQ371" s="16"/>
      <c r="DR371" s="16"/>
    </row>
    <row r="372" spans="1:122" s="50" customFormat="1" x14ac:dyDescent="0.2">
      <c r="A372" s="23"/>
      <c r="B372" s="46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47"/>
      <c r="S372" s="23"/>
      <c r="T372" s="48"/>
      <c r="U372" s="30"/>
      <c r="V372" s="30"/>
      <c r="W372" s="30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  <c r="BI372" s="49"/>
      <c r="BJ372" s="49"/>
      <c r="BK372" s="49"/>
      <c r="BL372" s="49"/>
      <c r="BM372" s="49"/>
      <c r="BN372" s="49"/>
      <c r="BO372" s="49"/>
      <c r="BP372" s="49"/>
      <c r="BQ372" s="49"/>
      <c r="BR372" s="49"/>
      <c r="BS372" s="49"/>
      <c r="BT372" s="49"/>
      <c r="BU372" s="49"/>
      <c r="BV372" s="49"/>
      <c r="BW372" s="49"/>
      <c r="BX372" s="49"/>
      <c r="BY372" s="49"/>
      <c r="BZ372" s="28"/>
      <c r="CA372" s="49"/>
      <c r="CB372" s="51"/>
      <c r="CC372" s="51"/>
      <c r="CD372" s="49"/>
      <c r="CE372" s="49"/>
      <c r="CF372" s="49"/>
      <c r="CG372" s="49"/>
      <c r="DA372" s="23"/>
      <c r="DB372" s="23"/>
      <c r="DC372" s="23"/>
      <c r="DD372" s="23"/>
      <c r="DE372" s="23"/>
      <c r="DF372" s="23"/>
      <c r="DG372" s="48"/>
      <c r="DH372" s="23"/>
      <c r="DQ372" s="16"/>
      <c r="DR372" s="16"/>
    </row>
    <row r="373" spans="1:122" s="50" customFormat="1" x14ac:dyDescent="0.2">
      <c r="A373" s="23"/>
      <c r="B373" s="46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47"/>
      <c r="S373" s="23"/>
      <c r="T373" s="48"/>
      <c r="U373" s="30"/>
      <c r="V373" s="30"/>
      <c r="W373" s="30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  <c r="BR373" s="49"/>
      <c r="BS373" s="49"/>
      <c r="BT373" s="49"/>
      <c r="BU373" s="49"/>
      <c r="BV373" s="49"/>
      <c r="BW373" s="49"/>
      <c r="BX373" s="49"/>
      <c r="BY373" s="49"/>
      <c r="BZ373" s="28"/>
      <c r="CA373" s="49"/>
      <c r="CB373" s="51"/>
      <c r="CC373" s="51"/>
      <c r="CD373" s="49"/>
      <c r="CE373" s="49"/>
      <c r="CF373" s="49"/>
      <c r="CG373" s="49"/>
      <c r="DA373" s="23"/>
      <c r="DB373" s="23"/>
      <c r="DC373" s="23"/>
      <c r="DD373" s="23"/>
      <c r="DE373" s="23"/>
      <c r="DF373" s="23"/>
      <c r="DG373" s="48"/>
      <c r="DH373" s="23"/>
      <c r="DQ373" s="16"/>
      <c r="DR373" s="16"/>
    </row>
    <row r="374" spans="1:122" s="50" customFormat="1" x14ac:dyDescent="0.2">
      <c r="A374" s="23"/>
      <c r="B374" s="46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47"/>
      <c r="S374" s="23"/>
      <c r="T374" s="48"/>
      <c r="U374" s="30"/>
      <c r="V374" s="30"/>
      <c r="W374" s="30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  <c r="BR374" s="49"/>
      <c r="BS374" s="49"/>
      <c r="BT374" s="49"/>
      <c r="BU374" s="49"/>
      <c r="BV374" s="49"/>
      <c r="BW374" s="49"/>
      <c r="BX374" s="49"/>
      <c r="BY374" s="49"/>
      <c r="BZ374" s="28"/>
      <c r="CA374" s="49"/>
      <c r="CB374" s="51"/>
      <c r="CC374" s="51"/>
      <c r="CD374" s="49"/>
      <c r="CE374" s="49"/>
      <c r="CF374" s="49"/>
      <c r="CG374" s="49"/>
      <c r="DA374" s="23"/>
      <c r="DB374" s="23"/>
      <c r="DC374" s="23"/>
      <c r="DD374" s="23"/>
      <c r="DE374" s="23"/>
      <c r="DF374" s="23"/>
      <c r="DG374" s="48"/>
      <c r="DH374" s="23"/>
      <c r="DQ374" s="16"/>
      <c r="DR374" s="16"/>
    </row>
    <row r="375" spans="1:122" s="50" customFormat="1" x14ac:dyDescent="0.2">
      <c r="A375" s="23"/>
      <c r="B375" s="46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47"/>
      <c r="S375" s="23"/>
      <c r="T375" s="48"/>
      <c r="U375" s="30"/>
      <c r="V375" s="30"/>
      <c r="W375" s="30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  <c r="BR375" s="49"/>
      <c r="BS375" s="49"/>
      <c r="BT375" s="49"/>
      <c r="BU375" s="49"/>
      <c r="BV375" s="49"/>
      <c r="BW375" s="49"/>
      <c r="BX375" s="49"/>
      <c r="BY375" s="49"/>
      <c r="BZ375" s="28"/>
      <c r="CA375" s="49"/>
      <c r="CB375" s="51"/>
      <c r="CC375" s="51"/>
      <c r="CD375" s="49"/>
      <c r="CE375" s="49"/>
      <c r="CF375" s="49"/>
      <c r="CG375" s="49"/>
      <c r="DA375" s="23"/>
      <c r="DB375" s="23"/>
      <c r="DC375" s="23"/>
      <c r="DD375" s="23"/>
      <c r="DE375" s="23"/>
      <c r="DF375" s="23"/>
      <c r="DG375" s="48"/>
      <c r="DH375" s="23"/>
      <c r="DQ375" s="16"/>
      <c r="DR375" s="16"/>
    </row>
    <row r="376" spans="1:122" s="50" customFormat="1" x14ac:dyDescent="0.2">
      <c r="A376" s="23"/>
      <c r="B376" s="46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47"/>
      <c r="S376" s="23"/>
      <c r="T376" s="48"/>
      <c r="U376" s="30"/>
      <c r="V376" s="30"/>
      <c r="W376" s="30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  <c r="BR376" s="49"/>
      <c r="BS376" s="49"/>
      <c r="BT376" s="49"/>
      <c r="BU376" s="49"/>
      <c r="BV376" s="49"/>
      <c r="BW376" s="49"/>
      <c r="BX376" s="49"/>
      <c r="BY376" s="49"/>
      <c r="BZ376" s="28"/>
      <c r="CA376" s="49"/>
      <c r="CB376" s="51"/>
      <c r="CC376" s="51"/>
      <c r="CD376" s="49"/>
      <c r="CE376" s="49"/>
      <c r="CF376" s="49"/>
      <c r="CG376" s="49"/>
      <c r="DA376" s="23"/>
      <c r="DB376" s="23"/>
      <c r="DC376" s="23"/>
      <c r="DD376" s="23"/>
      <c r="DE376" s="23"/>
      <c r="DF376" s="23"/>
      <c r="DG376" s="48"/>
      <c r="DH376" s="23"/>
      <c r="DQ376" s="16"/>
      <c r="DR376" s="16"/>
    </row>
    <row r="377" spans="1:122" s="50" customFormat="1" x14ac:dyDescent="0.2">
      <c r="A377" s="23"/>
      <c r="B377" s="46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47"/>
      <c r="S377" s="23"/>
      <c r="T377" s="48"/>
      <c r="U377" s="30"/>
      <c r="V377" s="30"/>
      <c r="W377" s="30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  <c r="BR377" s="49"/>
      <c r="BS377" s="49"/>
      <c r="BT377" s="49"/>
      <c r="BU377" s="49"/>
      <c r="BV377" s="49"/>
      <c r="BW377" s="49"/>
      <c r="BX377" s="49"/>
      <c r="BY377" s="49"/>
      <c r="BZ377" s="28"/>
      <c r="CA377" s="49"/>
      <c r="CB377" s="51"/>
      <c r="CC377" s="51"/>
      <c r="CD377" s="49"/>
      <c r="CE377" s="49"/>
      <c r="CF377" s="49"/>
      <c r="CG377" s="49"/>
      <c r="DA377" s="23"/>
      <c r="DB377" s="23"/>
      <c r="DC377" s="23"/>
      <c r="DD377" s="23"/>
      <c r="DE377" s="23"/>
      <c r="DF377" s="23"/>
      <c r="DG377" s="48"/>
      <c r="DH377" s="23"/>
      <c r="DQ377" s="16"/>
      <c r="DR377" s="16"/>
    </row>
    <row r="378" spans="1:122" s="50" customFormat="1" x14ac:dyDescent="0.2">
      <c r="A378" s="23"/>
      <c r="B378" s="46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47"/>
      <c r="S378" s="23"/>
      <c r="T378" s="48"/>
      <c r="U378" s="30"/>
      <c r="V378" s="30"/>
      <c r="W378" s="30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  <c r="BR378" s="49"/>
      <c r="BS378" s="49"/>
      <c r="BT378" s="49"/>
      <c r="BU378" s="49"/>
      <c r="BV378" s="49"/>
      <c r="BW378" s="49"/>
      <c r="BX378" s="49"/>
      <c r="BY378" s="49"/>
      <c r="BZ378" s="28"/>
      <c r="CA378" s="49"/>
      <c r="CB378" s="51"/>
      <c r="CC378" s="51"/>
      <c r="CD378" s="49"/>
      <c r="CE378" s="49"/>
      <c r="CF378" s="49"/>
      <c r="CG378" s="49"/>
      <c r="DA378" s="23"/>
      <c r="DB378" s="23"/>
      <c r="DC378" s="23"/>
      <c r="DD378" s="23"/>
      <c r="DE378" s="23"/>
      <c r="DF378" s="23"/>
      <c r="DG378" s="48"/>
      <c r="DH378" s="23"/>
      <c r="DQ378" s="16"/>
      <c r="DR378" s="16"/>
    </row>
    <row r="379" spans="1:122" s="50" customFormat="1" x14ac:dyDescent="0.2">
      <c r="A379" s="23"/>
      <c r="B379" s="46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47"/>
      <c r="S379" s="23"/>
      <c r="T379" s="48"/>
      <c r="U379" s="30"/>
      <c r="V379" s="30"/>
      <c r="W379" s="30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  <c r="BI379" s="49"/>
      <c r="BJ379" s="49"/>
      <c r="BK379" s="49"/>
      <c r="BL379" s="49"/>
      <c r="BM379" s="49"/>
      <c r="BN379" s="49"/>
      <c r="BO379" s="49"/>
      <c r="BP379" s="49"/>
      <c r="BQ379" s="49"/>
      <c r="BR379" s="49"/>
      <c r="BS379" s="49"/>
      <c r="BT379" s="49"/>
      <c r="BU379" s="49"/>
      <c r="BV379" s="49"/>
      <c r="BW379" s="49"/>
      <c r="BX379" s="49"/>
      <c r="BY379" s="49"/>
      <c r="BZ379" s="28"/>
      <c r="CA379" s="49"/>
      <c r="CB379" s="51"/>
      <c r="CC379" s="51"/>
      <c r="CD379" s="49"/>
      <c r="CE379" s="49"/>
      <c r="CF379" s="49"/>
      <c r="CG379" s="49"/>
      <c r="DA379" s="23"/>
      <c r="DB379" s="23"/>
      <c r="DC379" s="23"/>
      <c r="DD379" s="23"/>
      <c r="DE379" s="23"/>
      <c r="DF379" s="23"/>
      <c r="DG379" s="48"/>
      <c r="DH379" s="23"/>
      <c r="DQ379" s="16"/>
      <c r="DR379" s="16"/>
    </row>
    <row r="380" spans="1:122" s="50" customFormat="1" x14ac:dyDescent="0.2">
      <c r="A380" s="23"/>
      <c r="B380" s="46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47"/>
      <c r="S380" s="23"/>
      <c r="T380" s="48"/>
      <c r="U380" s="30"/>
      <c r="V380" s="30"/>
      <c r="W380" s="30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  <c r="BI380" s="49"/>
      <c r="BJ380" s="49"/>
      <c r="BK380" s="49"/>
      <c r="BL380" s="49"/>
      <c r="BM380" s="49"/>
      <c r="BN380" s="49"/>
      <c r="BO380" s="49"/>
      <c r="BP380" s="49"/>
      <c r="BQ380" s="49"/>
      <c r="BR380" s="49"/>
      <c r="BS380" s="49"/>
      <c r="BT380" s="49"/>
      <c r="BU380" s="49"/>
      <c r="BV380" s="49"/>
      <c r="BW380" s="49"/>
      <c r="BX380" s="49"/>
      <c r="BY380" s="49"/>
      <c r="BZ380" s="28"/>
      <c r="CA380" s="49"/>
      <c r="CB380" s="51"/>
      <c r="CC380" s="51"/>
      <c r="CD380" s="49"/>
      <c r="CE380" s="49"/>
      <c r="CF380" s="49"/>
      <c r="CG380" s="49"/>
      <c r="DA380" s="23"/>
      <c r="DB380" s="23"/>
      <c r="DC380" s="23"/>
      <c r="DD380" s="23"/>
      <c r="DE380" s="23"/>
      <c r="DF380" s="23"/>
      <c r="DG380" s="48"/>
      <c r="DH380" s="23"/>
      <c r="DQ380" s="16"/>
      <c r="DR380" s="16"/>
    </row>
    <row r="381" spans="1:122" s="50" customFormat="1" x14ac:dyDescent="0.2">
      <c r="A381" s="23"/>
      <c r="B381" s="46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47"/>
      <c r="S381" s="23"/>
      <c r="T381" s="48"/>
      <c r="U381" s="30"/>
      <c r="V381" s="30"/>
      <c r="W381" s="30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  <c r="BR381" s="49"/>
      <c r="BS381" s="49"/>
      <c r="BT381" s="49"/>
      <c r="BU381" s="49"/>
      <c r="BV381" s="49"/>
      <c r="BW381" s="49"/>
      <c r="BX381" s="49"/>
      <c r="BY381" s="49"/>
      <c r="BZ381" s="28"/>
      <c r="CA381" s="49"/>
      <c r="CB381" s="51"/>
      <c r="CC381" s="51"/>
      <c r="CD381" s="49"/>
      <c r="CE381" s="49"/>
      <c r="CF381" s="49"/>
      <c r="CG381" s="49"/>
      <c r="DA381" s="23"/>
      <c r="DB381" s="23"/>
      <c r="DC381" s="23"/>
      <c r="DD381" s="23"/>
      <c r="DE381" s="23"/>
      <c r="DF381" s="23"/>
      <c r="DG381" s="48"/>
      <c r="DH381" s="23"/>
      <c r="DQ381" s="16"/>
      <c r="DR381" s="16"/>
    </row>
    <row r="382" spans="1:122" s="50" customFormat="1" x14ac:dyDescent="0.2">
      <c r="A382" s="23"/>
      <c r="B382" s="46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47"/>
      <c r="S382" s="23"/>
      <c r="T382" s="48"/>
      <c r="U382" s="30"/>
      <c r="V382" s="30"/>
      <c r="W382" s="30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  <c r="BR382" s="49"/>
      <c r="BS382" s="49"/>
      <c r="BT382" s="49"/>
      <c r="BU382" s="49"/>
      <c r="BV382" s="49"/>
      <c r="BW382" s="49"/>
      <c r="BX382" s="49"/>
      <c r="BY382" s="49"/>
      <c r="BZ382" s="28"/>
      <c r="CA382" s="49"/>
      <c r="CB382" s="51"/>
      <c r="CC382" s="51"/>
      <c r="CD382" s="49"/>
      <c r="CE382" s="49"/>
      <c r="CF382" s="49"/>
      <c r="CG382" s="49"/>
      <c r="DA382" s="23"/>
      <c r="DB382" s="23"/>
      <c r="DC382" s="23"/>
      <c r="DD382" s="23"/>
      <c r="DE382" s="23"/>
      <c r="DF382" s="23"/>
      <c r="DG382" s="48"/>
      <c r="DH382" s="23"/>
      <c r="DQ382" s="16"/>
      <c r="DR382" s="16"/>
    </row>
    <row r="383" spans="1:122" s="50" customFormat="1" x14ac:dyDescent="0.2">
      <c r="A383" s="23"/>
      <c r="B383" s="46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47"/>
      <c r="S383" s="23"/>
      <c r="T383" s="48"/>
      <c r="U383" s="30"/>
      <c r="V383" s="30"/>
      <c r="W383" s="30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  <c r="BR383" s="49"/>
      <c r="BS383" s="49"/>
      <c r="BT383" s="49"/>
      <c r="BU383" s="49"/>
      <c r="BV383" s="49"/>
      <c r="BW383" s="49"/>
      <c r="BX383" s="49"/>
      <c r="BY383" s="49"/>
      <c r="BZ383" s="28"/>
      <c r="CA383" s="49"/>
      <c r="CB383" s="51"/>
      <c r="CC383" s="51"/>
      <c r="CD383" s="49"/>
      <c r="CE383" s="49"/>
      <c r="CF383" s="49"/>
      <c r="CG383" s="49"/>
      <c r="DA383" s="23"/>
      <c r="DB383" s="23"/>
      <c r="DC383" s="23"/>
      <c r="DD383" s="23"/>
      <c r="DE383" s="23"/>
      <c r="DF383" s="23"/>
      <c r="DG383" s="48"/>
      <c r="DH383" s="23"/>
      <c r="DQ383" s="16"/>
      <c r="DR383" s="16"/>
    </row>
    <row r="384" spans="1:122" s="50" customFormat="1" x14ac:dyDescent="0.2">
      <c r="A384" s="23"/>
      <c r="B384" s="46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47"/>
      <c r="S384" s="23"/>
      <c r="T384" s="48"/>
      <c r="U384" s="30"/>
      <c r="V384" s="30"/>
      <c r="W384" s="30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  <c r="BR384" s="49"/>
      <c r="BS384" s="49"/>
      <c r="BT384" s="49"/>
      <c r="BU384" s="49"/>
      <c r="BV384" s="49"/>
      <c r="BW384" s="49"/>
      <c r="BX384" s="49"/>
      <c r="BY384" s="49"/>
      <c r="BZ384" s="28"/>
      <c r="CA384" s="49"/>
      <c r="CB384" s="51"/>
      <c r="CC384" s="51"/>
      <c r="CD384" s="49"/>
      <c r="CE384" s="49"/>
      <c r="CF384" s="49"/>
      <c r="CG384" s="49"/>
      <c r="DA384" s="23"/>
      <c r="DB384" s="23"/>
      <c r="DC384" s="23"/>
      <c r="DD384" s="23"/>
      <c r="DE384" s="23"/>
      <c r="DF384" s="23"/>
      <c r="DG384" s="48"/>
      <c r="DH384" s="23"/>
      <c r="DQ384" s="16"/>
      <c r="DR384" s="16"/>
    </row>
    <row r="385" spans="1:122" s="50" customFormat="1" x14ac:dyDescent="0.2">
      <c r="A385" s="23"/>
      <c r="B385" s="46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47"/>
      <c r="S385" s="23"/>
      <c r="T385" s="48"/>
      <c r="U385" s="30"/>
      <c r="V385" s="30"/>
      <c r="W385" s="30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  <c r="BR385" s="49"/>
      <c r="BS385" s="49"/>
      <c r="BT385" s="49"/>
      <c r="BU385" s="49"/>
      <c r="BV385" s="49"/>
      <c r="BW385" s="49"/>
      <c r="BX385" s="49"/>
      <c r="BY385" s="49"/>
      <c r="BZ385" s="28"/>
      <c r="CA385" s="49"/>
      <c r="CB385" s="51"/>
      <c r="CC385" s="51"/>
      <c r="CD385" s="49"/>
      <c r="CE385" s="49"/>
      <c r="CF385" s="49"/>
      <c r="CG385" s="49"/>
      <c r="DA385" s="23"/>
      <c r="DB385" s="23"/>
      <c r="DC385" s="23"/>
      <c r="DD385" s="23"/>
      <c r="DE385" s="23"/>
      <c r="DF385" s="23"/>
      <c r="DG385" s="48"/>
      <c r="DH385" s="23"/>
      <c r="DQ385" s="16"/>
      <c r="DR385" s="16"/>
    </row>
    <row r="386" spans="1:122" s="50" customFormat="1" x14ac:dyDescent="0.2">
      <c r="A386" s="23"/>
      <c r="B386" s="46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47"/>
      <c r="S386" s="23"/>
      <c r="T386" s="48"/>
      <c r="U386" s="30"/>
      <c r="V386" s="30"/>
      <c r="W386" s="30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  <c r="BR386" s="49"/>
      <c r="BS386" s="49"/>
      <c r="BT386" s="49"/>
      <c r="BU386" s="49"/>
      <c r="BV386" s="49"/>
      <c r="BW386" s="49"/>
      <c r="BX386" s="49"/>
      <c r="BY386" s="49"/>
      <c r="BZ386" s="28"/>
      <c r="CA386" s="49"/>
      <c r="CB386" s="51"/>
      <c r="CC386" s="51"/>
      <c r="CD386" s="49"/>
      <c r="CE386" s="49"/>
      <c r="CF386" s="49"/>
      <c r="CG386" s="49"/>
      <c r="DA386" s="23"/>
      <c r="DB386" s="23"/>
      <c r="DC386" s="23"/>
      <c r="DD386" s="23"/>
      <c r="DE386" s="23"/>
      <c r="DF386" s="23"/>
      <c r="DG386" s="48"/>
      <c r="DH386" s="23"/>
      <c r="DQ386" s="16"/>
      <c r="DR386" s="16"/>
    </row>
    <row r="387" spans="1:122" s="50" customFormat="1" x14ac:dyDescent="0.2">
      <c r="A387" s="23"/>
      <c r="B387" s="46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47"/>
      <c r="S387" s="23"/>
      <c r="T387" s="48"/>
      <c r="U387" s="30"/>
      <c r="V387" s="30"/>
      <c r="W387" s="30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  <c r="BR387" s="49"/>
      <c r="BS387" s="49"/>
      <c r="BT387" s="49"/>
      <c r="BU387" s="49"/>
      <c r="BV387" s="49"/>
      <c r="BW387" s="49"/>
      <c r="BX387" s="49"/>
      <c r="BY387" s="49"/>
      <c r="BZ387" s="28"/>
      <c r="CA387" s="49"/>
      <c r="CB387" s="51"/>
      <c r="CC387" s="51"/>
      <c r="CD387" s="49"/>
      <c r="CE387" s="49"/>
      <c r="CF387" s="49"/>
      <c r="CG387" s="49"/>
      <c r="DA387" s="23"/>
      <c r="DB387" s="23"/>
      <c r="DC387" s="23"/>
      <c r="DD387" s="23"/>
      <c r="DE387" s="23"/>
      <c r="DF387" s="23"/>
      <c r="DG387" s="48"/>
      <c r="DH387" s="23"/>
      <c r="DQ387" s="16"/>
      <c r="DR387" s="16"/>
    </row>
    <row r="388" spans="1:122" s="50" customFormat="1" x14ac:dyDescent="0.2">
      <c r="A388" s="23"/>
      <c r="B388" s="46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47"/>
      <c r="S388" s="23"/>
      <c r="T388" s="48"/>
      <c r="U388" s="30"/>
      <c r="V388" s="30"/>
      <c r="W388" s="30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  <c r="BR388" s="49"/>
      <c r="BS388" s="49"/>
      <c r="BT388" s="49"/>
      <c r="BU388" s="49"/>
      <c r="BV388" s="49"/>
      <c r="BW388" s="49"/>
      <c r="BX388" s="49"/>
      <c r="BY388" s="49"/>
      <c r="BZ388" s="28"/>
      <c r="CA388" s="49"/>
      <c r="CB388" s="51"/>
      <c r="CC388" s="51"/>
      <c r="CD388" s="49"/>
      <c r="CE388" s="49"/>
      <c r="CF388" s="49"/>
      <c r="CG388" s="49"/>
      <c r="DA388" s="23"/>
      <c r="DB388" s="23"/>
      <c r="DC388" s="23"/>
      <c r="DD388" s="23"/>
      <c r="DE388" s="23"/>
      <c r="DF388" s="23"/>
      <c r="DG388" s="48"/>
      <c r="DH388" s="23"/>
      <c r="DQ388" s="16"/>
      <c r="DR388" s="16"/>
    </row>
    <row r="389" spans="1:122" s="50" customFormat="1" x14ac:dyDescent="0.2">
      <c r="A389" s="23"/>
      <c r="B389" s="46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47"/>
      <c r="S389" s="23"/>
      <c r="T389" s="48"/>
      <c r="U389" s="30"/>
      <c r="V389" s="30"/>
      <c r="W389" s="30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  <c r="BR389" s="49"/>
      <c r="BS389" s="49"/>
      <c r="BT389" s="49"/>
      <c r="BU389" s="49"/>
      <c r="BV389" s="49"/>
      <c r="BW389" s="49"/>
      <c r="BX389" s="49"/>
      <c r="BY389" s="49"/>
      <c r="BZ389" s="28"/>
      <c r="CA389" s="49"/>
      <c r="CB389" s="51"/>
      <c r="CC389" s="51"/>
      <c r="CD389" s="49"/>
      <c r="CE389" s="49"/>
      <c r="CF389" s="49"/>
      <c r="CG389" s="49"/>
      <c r="DA389" s="23"/>
      <c r="DB389" s="23"/>
      <c r="DC389" s="23"/>
      <c r="DD389" s="23"/>
      <c r="DE389" s="23"/>
      <c r="DF389" s="23"/>
      <c r="DG389" s="48"/>
      <c r="DH389" s="23"/>
      <c r="DQ389" s="16"/>
      <c r="DR389" s="16"/>
    </row>
    <row r="390" spans="1:122" s="50" customFormat="1" x14ac:dyDescent="0.2">
      <c r="A390" s="23"/>
      <c r="B390" s="46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47"/>
      <c r="S390" s="23"/>
      <c r="T390" s="48"/>
      <c r="U390" s="30"/>
      <c r="V390" s="30"/>
      <c r="W390" s="30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  <c r="BR390" s="49"/>
      <c r="BS390" s="49"/>
      <c r="BT390" s="49"/>
      <c r="BU390" s="49"/>
      <c r="BV390" s="49"/>
      <c r="BW390" s="49"/>
      <c r="BX390" s="49"/>
      <c r="BY390" s="49"/>
      <c r="BZ390" s="28"/>
      <c r="CA390" s="49"/>
      <c r="CB390" s="51"/>
      <c r="CC390" s="51"/>
      <c r="CD390" s="49"/>
      <c r="CE390" s="49"/>
      <c r="CF390" s="49"/>
      <c r="CG390" s="49"/>
      <c r="DA390" s="23"/>
      <c r="DB390" s="23"/>
      <c r="DC390" s="23"/>
      <c r="DD390" s="23"/>
      <c r="DE390" s="23"/>
      <c r="DF390" s="23"/>
      <c r="DG390" s="48"/>
      <c r="DH390" s="23"/>
      <c r="DQ390" s="16"/>
      <c r="DR390" s="16"/>
    </row>
    <row r="391" spans="1:122" s="50" customFormat="1" x14ac:dyDescent="0.2">
      <c r="A391" s="23"/>
      <c r="B391" s="46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47"/>
      <c r="S391" s="23"/>
      <c r="T391" s="48"/>
      <c r="U391" s="30"/>
      <c r="V391" s="30"/>
      <c r="W391" s="30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  <c r="BR391" s="49"/>
      <c r="BS391" s="49"/>
      <c r="BT391" s="49"/>
      <c r="BU391" s="49"/>
      <c r="BV391" s="49"/>
      <c r="BW391" s="49"/>
      <c r="BX391" s="49"/>
      <c r="BY391" s="49"/>
      <c r="BZ391" s="28"/>
      <c r="CA391" s="49"/>
      <c r="CB391" s="51"/>
      <c r="CC391" s="51"/>
      <c r="CD391" s="49"/>
      <c r="CE391" s="49"/>
      <c r="CF391" s="49"/>
      <c r="CG391" s="49"/>
      <c r="DA391" s="23"/>
      <c r="DB391" s="23"/>
      <c r="DC391" s="23"/>
      <c r="DD391" s="23"/>
      <c r="DE391" s="23"/>
      <c r="DF391" s="23"/>
      <c r="DG391" s="48"/>
      <c r="DH391" s="23"/>
      <c r="DQ391" s="16"/>
      <c r="DR391" s="16"/>
    </row>
    <row r="392" spans="1:122" s="50" customFormat="1" x14ac:dyDescent="0.2">
      <c r="A392" s="23"/>
      <c r="B392" s="46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47"/>
      <c r="S392" s="23"/>
      <c r="T392" s="48"/>
      <c r="U392" s="30"/>
      <c r="V392" s="30"/>
      <c r="W392" s="30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  <c r="BR392" s="49"/>
      <c r="BS392" s="49"/>
      <c r="BT392" s="49"/>
      <c r="BU392" s="49"/>
      <c r="BV392" s="49"/>
      <c r="BW392" s="49"/>
      <c r="BX392" s="49"/>
      <c r="BY392" s="49"/>
      <c r="BZ392" s="28"/>
      <c r="CA392" s="49"/>
      <c r="CB392" s="51"/>
      <c r="CC392" s="51"/>
      <c r="CD392" s="49"/>
      <c r="CE392" s="49"/>
      <c r="CF392" s="49"/>
      <c r="CG392" s="49"/>
      <c r="DA392" s="23"/>
      <c r="DB392" s="23"/>
      <c r="DC392" s="23"/>
      <c r="DD392" s="23"/>
      <c r="DE392" s="23"/>
      <c r="DF392" s="23"/>
      <c r="DG392" s="48"/>
      <c r="DH392" s="23"/>
      <c r="DQ392" s="16"/>
      <c r="DR392" s="16"/>
    </row>
    <row r="393" spans="1:122" s="50" customFormat="1" x14ac:dyDescent="0.2">
      <c r="A393" s="23"/>
      <c r="B393" s="46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47"/>
      <c r="S393" s="23"/>
      <c r="T393" s="48"/>
      <c r="U393" s="30"/>
      <c r="V393" s="30"/>
      <c r="W393" s="30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  <c r="BR393" s="49"/>
      <c r="BS393" s="49"/>
      <c r="BT393" s="49"/>
      <c r="BU393" s="49"/>
      <c r="BV393" s="49"/>
      <c r="BW393" s="49"/>
      <c r="BX393" s="49"/>
      <c r="BY393" s="49"/>
      <c r="BZ393" s="28"/>
      <c r="CA393" s="49"/>
      <c r="CB393" s="51"/>
      <c r="CC393" s="51"/>
      <c r="CD393" s="49"/>
      <c r="CE393" s="49"/>
      <c r="CF393" s="49"/>
      <c r="CG393" s="49"/>
      <c r="DA393" s="23"/>
      <c r="DB393" s="23"/>
      <c r="DC393" s="23"/>
      <c r="DD393" s="23"/>
      <c r="DE393" s="23"/>
      <c r="DF393" s="23"/>
      <c r="DG393" s="48"/>
      <c r="DH393" s="23"/>
      <c r="DQ393" s="16"/>
      <c r="DR393" s="16"/>
    </row>
    <row r="394" spans="1:122" s="50" customFormat="1" x14ac:dyDescent="0.2">
      <c r="A394" s="23"/>
      <c r="B394" s="46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47"/>
      <c r="S394" s="23"/>
      <c r="T394" s="48"/>
      <c r="U394" s="30"/>
      <c r="V394" s="30"/>
      <c r="W394" s="30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  <c r="BR394" s="49"/>
      <c r="BS394" s="49"/>
      <c r="BT394" s="49"/>
      <c r="BU394" s="49"/>
      <c r="BV394" s="49"/>
      <c r="BW394" s="49"/>
      <c r="BX394" s="49"/>
      <c r="BY394" s="49"/>
      <c r="BZ394" s="28"/>
      <c r="CA394" s="49"/>
      <c r="CB394" s="51"/>
      <c r="CC394" s="51"/>
      <c r="CD394" s="49"/>
      <c r="CE394" s="49"/>
      <c r="CF394" s="49"/>
      <c r="CG394" s="49"/>
      <c r="DA394" s="23"/>
      <c r="DB394" s="23"/>
      <c r="DC394" s="23"/>
      <c r="DD394" s="23"/>
      <c r="DE394" s="23"/>
      <c r="DF394" s="23"/>
      <c r="DG394" s="48"/>
      <c r="DH394" s="23"/>
      <c r="DQ394" s="16"/>
      <c r="DR394" s="16"/>
    </row>
    <row r="395" spans="1:122" s="50" customFormat="1" x14ac:dyDescent="0.2">
      <c r="A395" s="23"/>
      <c r="B395" s="46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47"/>
      <c r="S395" s="23"/>
      <c r="T395" s="48"/>
      <c r="U395" s="30"/>
      <c r="V395" s="30"/>
      <c r="W395" s="30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  <c r="BR395" s="49"/>
      <c r="BS395" s="49"/>
      <c r="BT395" s="49"/>
      <c r="BU395" s="49"/>
      <c r="BV395" s="49"/>
      <c r="BW395" s="49"/>
      <c r="BX395" s="49"/>
      <c r="BY395" s="49"/>
      <c r="BZ395" s="28"/>
      <c r="CA395" s="49"/>
      <c r="CB395" s="51"/>
      <c r="CC395" s="51"/>
      <c r="CD395" s="49"/>
      <c r="CE395" s="49"/>
      <c r="CF395" s="49"/>
      <c r="CG395" s="49"/>
      <c r="DA395" s="23"/>
      <c r="DB395" s="23"/>
      <c r="DC395" s="23"/>
      <c r="DD395" s="23"/>
      <c r="DE395" s="23"/>
      <c r="DF395" s="23"/>
      <c r="DG395" s="48"/>
      <c r="DH395" s="23"/>
      <c r="DQ395" s="16"/>
      <c r="DR395" s="16"/>
    </row>
    <row r="396" spans="1:122" s="50" customFormat="1" x14ac:dyDescent="0.2">
      <c r="A396" s="23"/>
      <c r="B396" s="46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47"/>
      <c r="S396" s="23"/>
      <c r="T396" s="48"/>
      <c r="U396" s="30"/>
      <c r="V396" s="30"/>
      <c r="W396" s="30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  <c r="BR396" s="49"/>
      <c r="BS396" s="49"/>
      <c r="BT396" s="49"/>
      <c r="BU396" s="49"/>
      <c r="BV396" s="49"/>
      <c r="BW396" s="49"/>
      <c r="BX396" s="49"/>
      <c r="BY396" s="49"/>
      <c r="BZ396" s="28"/>
      <c r="CA396" s="49"/>
      <c r="CB396" s="51"/>
      <c r="CC396" s="51"/>
      <c r="CD396" s="49"/>
      <c r="CE396" s="49"/>
      <c r="CF396" s="49"/>
      <c r="CG396" s="49"/>
      <c r="DA396" s="23"/>
      <c r="DB396" s="23"/>
      <c r="DC396" s="23"/>
      <c r="DD396" s="23"/>
      <c r="DE396" s="23"/>
      <c r="DF396" s="23"/>
      <c r="DG396" s="48"/>
      <c r="DH396" s="23"/>
      <c r="DQ396" s="16"/>
      <c r="DR396" s="16"/>
    </row>
    <row r="397" spans="1:122" s="50" customFormat="1" x14ac:dyDescent="0.2">
      <c r="A397" s="23"/>
      <c r="B397" s="46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47"/>
      <c r="S397" s="23"/>
      <c r="T397" s="48"/>
      <c r="U397" s="30"/>
      <c r="V397" s="30"/>
      <c r="W397" s="30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  <c r="BR397" s="49"/>
      <c r="BS397" s="49"/>
      <c r="BT397" s="49"/>
      <c r="BU397" s="49"/>
      <c r="BV397" s="49"/>
      <c r="BW397" s="49"/>
      <c r="BX397" s="49"/>
      <c r="BY397" s="49"/>
      <c r="BZ397" s="28"/>
      <c r="CA397" s="49"/>
      <c r="CB397" s="51"/>
      <c r="CC397" s="51"/>
      <c r="CD397" s="49"/>
      <c r="CE397" s="49"/>
      <c r="CF397" s="49"/>
      <c r="CG397" s="49"/>
      <c r="DA397" s="23"/>
      <c r="DB397" s="23"/>
      <c r="DC397" s="23"/>
      <c r="DD397" s="23"/>
      <c r="DE397" s="23"/>
      <c r="DF397" s="23"/>
      <c r="DG397" s="48"/>
      <c r="DH397" s="23"/>
      <c r="DQ397" s="16"/>
      <c r="DR397" s="16"/>
    </row>
    <row r="398" spans="1:122" s="50" customFormat="1" x14ac:dyDescent="0.2">
      <c r="A398" s="23"/>
      <c r="B398" s="46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47"/>
      <c r="S398" s="23"/>
      <c r="T398" s="48"/>
      <c r="U398" s="30"/>
      <c r="V398" s="30"/>
      <c r="W398" s="30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  <c r="BR398" s="49"/>
      <c r="BS398" s="49"/>
      <c r="BT398" s="49"/>
      <c r="BU398" s="49"/>
      <c r="BV398" s="49"/>
      <c r="BW398" s="49"/>
      <c r="BX398" s="49"/>
      <c r="BY398" s="49"/>
      <c r="BZ398" s="28"/>
      <c r="CA398" s="49"/>
      <c r="CB398" s="51"/>
      <c r="CC398" s="51"/>
      <c r="CD398" s="49"/>
      <c r="CE398" s="49"/>
      <c r="CF398" s="49"/>
      <c r="CG398" s="49"/>
      <c r="DA398" s="23"/>
      <c r="DB398" s="23"/>
      <c r="DC398" s="23"/>
      <c r="DD398" s="23"/>
      <c r="DE398" s="23"/>
      <c r="DF398" s="23"/>
      <c r="DG398" s="48"/>
      <c r="DH398" s="23"/>
      <c r="DQ398" s="16"/>
      <c r="DR398" s="16"/>
    </row>
    <row r="399" spans="1:122" s="50" customFormat="1" x14ac:dyDescent="0.2">
      <c r="A399" s="23"/>
      <c r="B399" s="46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47"/>
      <c r="S399" s="23"/>
      <c r="T399" s="48"/>
      <c r="U399" s="30"/>
      <c r="V399" s="30"/>
      <c r="W399" s="30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  <c r="BR399" s="49"/>
      <c r="BS399" s="49"/>
      <c r="BT399" s="49"/>
      <c r="BU399" s="49"/>
      <c r="BV399" s="49"/>
      <c r="BW399" s="49"/>
      <c r="BX399" s="49"/>
      <c r="BY399" s="49"/>
      <c r="BZ399" s="28"/>
      <c r="CA399" s="49"/>
      <c r="CB399" s="51"/>
      <c r="CC399" s="51"/>
      <c r="CD399" s="49"/>
      <c r="CE399" s="49"/>
      <c r="CF399" s="49"/>
      <c r="CG399" s="49"/>
      <c r="DA399" s="23"/>
      <c r="DB399" s="23"/>
      <c r="DC399" s="23"/>
      <c r="DD399" s="23"/>
      <c r="DE399" s="23"/>
      <c r="DF399" s="23"/>
      <c r="DG399" s="48"/>
      <c r="DH399" s="23"/>
      <c r="DQ399" s="16"/>
      <c r="DR399" s="16"/>
    </row>
    <row r="400" spans="1:122" s="50" customFormat="1" x14ac:dyDescent="0.2">
      <c r="A400" s="23"/>
      <c r="B400" s="46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47"/>
      <c r="S400" s="23"/>
      <c r="T400" s="48"/>
      <c r="U400" s="30"/>
      <c r="V400" s="30"/>
      <c r="W400" s="30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  <c r="BR400" s="49"/>
      <c r="BS400" s="49"/>
      <c r="BT400" s="49"/>
      <c r="BU400" s="49"/>
      <c r="BV400" s="49"/>
      <c r="BW400" s="49"/>
      <c r="BX400" s="49"/>
      <c r="BY400" s="49"/>
      <c r="BZ400" s="28"/>
      <c r="CA400" s="49"/>
      <c r="CB400" s="51"/>
      <c r="CC400" s="51"/>
      <c r="CD400" s="49"/>
      <c r="CE400" s="49"/>
      <c r="CF400" s="49"/>
      <c r="CG400" s="49"/>
      <c r="DA400" s="23"/>
      <c r="DB400" s="23"/>
      <c r="DC400" s="23"/>
      <c r="DD400" s="23"/>
      <c r="DE400" s="23"/>
      <c r="DF400" s="23"/>
      <c r="DG400" s="48"/>
      <c r="DH400" s="23"/>
      <c r="DQ400" s="16"/>
      <c r="DR400" s="16"/>
    </row>
    <row r="401" spans="1:122" s="50" customFormat="1" x14ac:dyDescent="0.2">
      <c r="A401" s="23"/>
      <c r="B401" s="46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47"/>
      <c r="S401" s="23"/>
      <c r="T401" s="48"/>
      <c r="U401" s="30"/>
      <c r="V401" s="30"/>
      <c r="W401" s="30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  <c r="BR401" s="49"/>
      <c r="BS401" s="49"/>
      <c r="BT401" s="49"/>
      <c r="BU401" s="49"/>
      <c r="BV401" s="49"/>
      <c r="BW401" s="49"/>
      <c r="BX401" s="49"/>
      <c r="BY401" s="49"/>
      <c r="BZ401" s="28"/>
      <c r="CA401" s="49"/>
      <c r="CB401" s="51"/>
      <c r="CC401" s="51"/>
      <c r="CD401" s="49"/>
      <c r="CE401" s="49"/>
      <c r="CF401" s="49"/>
      <c r="CG401" s="49"/>
      <c r="DA401" s="23"/>
      <c r="DB401" s="23"/>
      <c r="DC401" s="23"/>
      <c r="DD401" s="23"/>
      <c r="DE401" s="23"/>
      <c r="DF401" s="23"/>
      <c r="DG401" s="48"/>
      <c r="DH401" s="23"/>
      <c r="DQ401" s="16"/>
      <c r="DR401" s="16"/>
    </row>
    <row r="402" spans="1:122" s="50" customFormat="1" x14ac:dyDescent="0.2">
      <c r="A402" s="23"/>
      <c r="B402" s="46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47"/>
      <c r="S402" s="23"/>
      <c r="T402" s="48"/>
      <c r="U402" s="30"/>
      <c r="V402" s="30"/>
      <c r="W402" s="30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  <c r="BR402" s="49"/>
      <c r="BS402" s="49"/>
      <c r="BT402" s="49"/>
      <c r="BU402" s="49"/>
      <c r="BV402" s="49"/>
      <c r="BW402" s="49"/>
      <c r="BX402" s="49"/>
      <c r="BY402" s="49"/>
      <c r="BZ402" s="28"/>
      <c r="CA402" s="49"/>
      <c r="CB402" s="51"/>
      <c r="CC402" s="51"/>
      <c r="CD402" s="49"/>
      <c r="CE402" s="49"/>
      <c r="CF402" s="49"/>
      <c r="CG402" s="49"/>
      <c r="DA402" s="23"/>
      <c r="DB402" s="23"/>
      <c r="DC402" s="23"/>
      <c r="DD402" s="23"/>
      <c r="DE402" s="23"/>
      <c r="DF402" s="23"/>
      <c r="DG402" s="48"/>
      <c r="DH402" s="23"/>
      <c r="DQ402" s="16"/>
      <c r="DR402" s="16"/>
    </row>
    <row r="403" spans="1:122" s="50" customFormat="1" x14ac:dyDescent="0.2">
      <c r="A403" s="23"/>
      <c r="B403" s="46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47"/>
      <c r="S403" s="23"/>
      <c r="T403" s="48"/>
      <c r="U403" s="30"/>
      <c r="V403" s="30"/>
      <c r="W403" s="30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  <c r="BR403" s="49"/>
      <c r="BS403" s="49"/>
      <c r="BT403" s="49"/>
      <c r="BU403" s="49"/>
      <c r="BV403" s="49"/>
      <c r="BW403" s="49"/>
      <c r="BX403" s="49"/>
      <c r="BY403" s="49"/>
      <c r="BZ403" s="28"/>
      <c r="CA403" s="49"/>
      <c r="CB403" s="51"/>
      <c r="CC403" s="51"/>
      <c r="CD403" s="49"/>
      <c r="CE403" s="49"/>
      <c r="CF403" s="49"/>
      <c r="CG403" s="49"/>
      <c r="DA403" s="23"/>
      <c r="DB403" s="23"/>
      <c r="DC403" s="23"/>
      <c r="DD403" s="23"/>
      <c r="DE403" s="23"/>
      <c r="DF403" s="23"/>
      <c r="DG403" s="48"/>
      <c r="DH403" s="23"/>
      <c r="DQ403" s="16"/>
      <c r="DR403" s="16"/>
    </row>
    <row r="404" spans="1:122" s="50" customFormat="1" x14ac:dyDescent="0.2">
      <c r="A404" s="23"/>
      <c r="B404" s="46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47"/>
      <c r="S404" s="23"/>
      <c r="T404" s="48"/>
      <c r="U404" s="30"/>
      <c r="V404" s="30"/>
      <c r="W404" s="30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  <c r="BR404" s="49"/>
      <c r="BS404" s="49"/>
      <c r="BT404" s="49"/>
      <c r="BU404" s="49"/>
      <c r="BV404" s="49"/>
      <c r="BW404" s="49"/>
      <c r="BX404" s="49"/>
      <c r="BY404" s="49"/>
      <c r="BZ404" s="28"/>
      <c r="CA404" s="49"/>
      <c r="CB404" s="51"/>
      <c r="CC404" s="51"/>
      <c r="CD404" s="49"/>
      <c r="CE404" s="49"/>
      <c r="CF404" s="49"/>
      <c r="CG404" s="49"/>
      <c r="DA404" s="23"/>
      <c r="DB404" s="23"/>
      <c r="DC404" s="23"/>
      <c r="DD404" s="23"/>
      <c r="DE404" s="23"/>
      <c r="DF404" s="23"/>
      <c r="DG404" s="48"/>
      <c r="DH404" s="23"/>
      <c r="DQ404" s="16"/>
      <c r="DR404" s="16"/>
    </row>
    <row r="405" spans="1:122" s="50" customFormat="1" x14ac:dyDescent="0.2">
      <c r="A405" s="23"/>
      <c r="B405" s="46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47"/>
      <c r="S405" s="23"/>
      <c r="T405" s="48"/>
      <c r="U405" s="30"/>
      <c r="V405" s="30"/>
      <c r="W405" s="30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  <c r="BR405" s="49"/>
      <c r="BS405" s="49"/>
      <c r="BT405" s="49"/>
      <c r="BU405" s="49"/>
      <c r="BV405" s="49"/>
      <c r="BW405" s="49"/>
      <c r="BX405" s="49"/>
      <c r="BY405" s="49"/>
      <c r="BZ405" s="28"/>
      <c r="CA405" s="49"/>
      <c r="CB405" s="51"/>
      <c r="CC405" s="51"/>
      <c r="CD405" s="49"/>
      <c r="CE405" s="49"/>
      <c r="CF405" s="49"/>
      <c r="CG405" s="49"/>
      <c r="DA405" s="23"/>
      <c r="DB405" s="23"/>
      <c r="DC405" s="23"/>
      <c r="DD405" s="23"/>
      <c r="DE405" s="23"/>
      <c r="DF405" s="23"/>
      <c r="DG405" s="48"/>
      <c r="DH405" s="23"/>
      <c r="DQ405" s="16"/>
      <c r="DR405" s="16"/>
    </row>
    <row r="406" spans="1:122" s="50" customFormat="1" x14ac:dyDescent="0.2">
      <c r="A406" s="23"/>
      <c r="B406" s="46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47"/>
      <c r="S406" s="23"/>
      <c r="T406" s="48"/>
      <c r="U406" s="30"/>
      <c r="V406" s="30"/>
      <c r="W406" s="30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  <c r="BR406" s="49"/>
      <c r="BS406" s="49"/>
      <c r="BT406" s="49"/>
      <c r="BU406" s="49"/>
      <c r="BV406" s="49"/>
      <c r="BW406" s="49"/>
      <c r="BX406" s="49"/>
      <c r="BY406" s="49"/>
      <c r="BZ406" s="28"/>
      <c r="CA406" s="49"/>
      <c r="CB406" s="51"/>
      <c r="CC406" s="51"/>
      <c r="CD406" s="49"/>
      <c r="CE406" s="49"/>
      <c r="CF406" s="49"/>
      <c r="CG406" s="49"/>
      <c r="DA406" s="23"/>
      <c r="DB406" s="23"/>
      <c r="DC406" s="23"/>
      <c r="DD406" s="23"/>
      <c r="DE406" s="23"/>
      <c r="DF406" s="23"/>
      <c r="DG406" s="48"/>
      <c r="DH406" s="23"/>
      <c r="DQ406" s="16"/>
      <c r="DR406" s="16"/>
    </row>
    <row r="407" spans="1:122" s="50" customFormat="1" x14ac:dyDescent="0.2">
      <c r="A407" s="23"/>
      <c r="B407" s="46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47"/>
      <c r="S407" s="23"/>
      <c r="T407" s="48"/>
      <c r="U407" s="30"/>
      <c r="V407" s="30"/>
      <c r="W407" s="30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  <c r="BR407" s="49"/>
      <c r="BS407" s="49"/>
      <c r="BT407" s="49"/>
      <c r="BU407" s="49"/>
      <c r="BV407" s="49"/>
      <c r="BW407" s="49"/>
      <c r="BX407" s="49"/>
      <c r="BY407" s="49"/>
      <c r="BZ407" s="28"/>
      <c r="CA407" s="49"/>
      <c r="CB407" s="51"/>
      <c r="CC407" s="51"/>
      <c r="CD407" s="49"/>
      <c r="CE407" s="49"/>
      <c r="CF407" s="49"/>
      <c r="CG407" s="49"/>
      <c r="DA407" s="23"/>
      <c r="DB407" s="23"/>
      <c r="DC407" s="23"/>
      <c r="DD407" s="23"/>
      <c r="DE407" s="23"/>
      <c r="DF407" s="23"/>
      <c r="DG407" s="48"/>
      <c r="DH407" s="23"/>
      <c r="DQ407" s="16"/>
      <c r="DR407" s="16"/>
    </row>
    <row r="408" spans="1:122" s="50" customFormat="1" x14ac:dyDescent="0.2">
      <c r="A408" s="23"/>
      <c r="B408" s="46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47"/>
      <c r="S408" s="23"/>
      <c r="T408" s="48"/>
      <c r="U408" s="30"/>
      <c r="V408" s="30"/>
      <c r="W408" s="30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  <c r="BR408" s="49"/>
      <c r="BS408" s="49"/>
      <c r="BT408" s="49"/>
      <c r="BU408" s="49"/>
      <c r="BV408" s="49"/>
      <c r="BW408" s="49"/>
      <c r="BX408" s="49"/>
      <c r="BY408" s="49"/>
      <c r="BZ408" s="28"/>
      <c r="CA408" s="49"/>
      <c r="CB408" s="51"/>
      <c r="CC408" s="51"/>
      <c r="CD408" s="49"/>
      <c r="CE408" s="49"/>
      <c r="CF408" s="49"/>
      <c r="CG408" s="49"/>
      <c r="DA408" s="23"/>
      <c r="DB408" s="23"/>
      <c r="DC408" s="23"/>
      <c r="DD408" s="23"/>
      <c r="DE408" s="23"/>
      <c r="DF408" s="23"/>
      <c r="DG408" s="48"/>
      <c r="DH408" s="23"/>
      <c r="DQ408" s="16"/>
      <c r="DR408" s="16"/>
    </row>
    <row r="409" spans="1:122" s="50" customFormat="1" x14ac:dyDescent="0.2">
      <c r="A409" s="23"/>
      <c r="B409" s="46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47"/>
      <c r="S409" s="23"/>
      <c r="T409" s="48"/>
      <c r="U409" s="30"/>
      <c r="V409" s="30"/>
      <c r="W409" s="30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  <c r="BR409" s="49"/>
      <c r="BS409" s="49"/>
      <c r="BT409" s="49"/>
      <c r="BU409" s="49"/>
      <c r="BV409" s="49"/>
      <c r="BW409" s="49"/>
      <c r="BX409" s="49"/>
      <c r="BY409" s="49"/>
      <c r="BZ409" s="28"/>
      <c r="CA409" s="49"/>
      <c r="CB409" s="51"/>
      <c r="CC409" s="51"/>
      <c r="CD409" s="49"/>
      <c r="CE409" s="49"/>
      <c r="CF409" s="49"/>
      <c r="CG409" s="49"/>
      <c r="DA409" s="23"/>
      <c r="DB409" s="23"/>
      <c r="DC409" s="23"/>
      <c r="DD409" s="23"/>
      <c r="DE409" s="23"/>
      <c r="DF409" s="23"/>
      <c r="DG409" s="48"/>
      <c r="DH409" s="23"/>
      <c r="DQ409" s="16"/>
      <c r="DR409" s="16"/>
    </row>
    <row r="410" spans="1:122" s="50" customFormat="1" x14ac:dyDescent="0.2">
      <c r="A410" s="23"/>
      <c r="B410" s="46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47"/>
      <c r="S410" s="23"/>
      <c r="T410" s="48"/>
      <c r="U410" s="30"/>
      <c r="V410" s="30"/>
      <c r="W410" s="30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  <c r="BR410" s="49"/>
      <c r="BS410" s="49"/>
      <c r="BT410" s="49"/>
      <c r="BU410" s="49"/>
      <c r="BV410" s="49"/>
      <c r="BW410" s="49"/>
      <c r="BX410" s="49"/>
      <c r="BY410" s="49"/>
      <c r="BZ410" s="28"/>
      <c r="CA410" s="49"/>
      <c r="CB410" s="51"/>
      <c r="CC410" s="51"/>
      <c r="CD410" s="49"/>
      <c r="CE410" s="49"/>
      <c r="CF410" s="49"/>
      <c r="CG410" s="49"/>
      <c r="DA410" s="23"/>
      <c r="DB410" s="23"/>
      <c r="DC410" s="23"/>
      <c r="DD410" s="23"/>
      <c r="DE410" s="23"/>
      <c r="DF410" s="23"/>
      <c r="DG410" s="48"/>
      <c r="DH410" s="23"/>
      <c r="DQ410" s="16"/>
      <c r="DR410" s="16"/>
    </row>
    <row r="411" spans="1:122" s="50" customFormat="1" x14ac:dyDescent="0.2">
      <c r="A411" s="23"/>
      <c r="B411" s="46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47"/>
      <c r="S411" s="23"/>
      <c r="T411" s="48"/>
      <c r="U411" s="30"/>
      <c r="V411" s="30"/>
      <c r="W411" s="30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  <c r="BI411" s="49"/>
      <c r="BJ411" s="49"/>
      <c r="BK411" s="49"/>
      <c r="BL411" s="49"/>
      <c r="BM411" s="49"/>
      <c r="BN411" s="49"/>
      <c r="BO411" s="49"/>
      <c r="BP411" s="49"/>
      <c r="BQ411" s="49"/>
      <c r="BR411" s="49"/>
      <c r="BS411" s="49"/>
      <c r="BT411" s="49"/>
      <c r="BU411" s="49"/>
      <c r="BV411" s="49"/>
      <c r="BW411" s="49"/>
      <c r="BX411" s="49"/>
      <c r="BY411" s="49"/>
      <c r="BZ411" s="28"/>
      <c r="CA411" s="49"/>
      <c r="CB411" s="51"/>
      <c r="CC411" s="51"/>
      <c r="CD411" s="49"/>
      <c r="CE411" s="49"/>
      <c r="CF411" s="49"/>
      <c r="CG411" s="49"/>
      <c r="DA411" s="23"/>
      <c r="DB411" s="23"/>
      <c r="DC411" s="23"/>
      <c r="DD411" s="23"/>
      <c r="DE411" s="23"/>
      <c r="DF411" s="23"/>
      <c r="DG411" s="48"/>
      <c r="DH411" s="23"/>
      <c r="DQ411" s="16"/>
      <c r="DR411" s="16"/>
    </row>
    <row r="412" spans="1:122" s="50" customFormat="1" x14ac:dyDescent="0.2">
      <c r="A412" s="23"/>
      <c r="B412" s="46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47"/>
      <c r="S412" s="23"/>
      <c r="T412" s="48"/>
      <c r="U412" s="30"/>
      <c r="V412" s="30"/>
      <c r="W412" s="30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  <c r="BI412" s="49"/>
      <c r="BJ412" s="49"/>
      <c r="BK412" s="49"/>
      <c r="BL412" s="49"/>
      <c r="BM412" s="49"/>
      <c r="BN412" s="49"/>
      <c r="BO412" s="49"/>
      <c r="BP412" s="49"/>
      <c r="BQ412" s="49"/>
      <c r="BR412" s="49"/>
      <c r="BS412" s="49"/>
      <c r="BT412" s="49"/>
      <c r="BU412" s="49"/>
      <c r="BV412" s="49"/>
      <c r="BW412" s="49"/>
      <c r="BX412" s="49"/>
      <c r="BY412" s="49"/>
      <c r="BZ412" s="28"/>
      <c r="CA412" s="49"/>
      <c r="CB412" s="51"/>
      <c r="CC412" s="51"/>
      <c r="CD412" s="49"/>
      <c r="CE412" s="49"/>
      <c r="CF412" s="49"/>
      <c r="CG412" s="49"/>
      <c r="DA412" s="23"/>
      <c r="DB412" s="23"/>
      <c r="DC412" s="23"/>
      <c r="DD412" s="23"/>
      <c r="DE412" s="23"/>
      <c r="DF412" s="23"/>
      <c r="DG412" s="48"/>
      <c r="DH412" s="23"/>
      <c r="DQ412" s="16"/>
      <c r="DR412" s="16"/>
    </row>
    <row r="413" spans="1:122" s="50" customFormat="1" x14ac:dyDescent="0.2">
      <c r="A413" s="23"/>
      <c r="B413" s="46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47"/>
      <c r="S413" s="23"/>
      <c r="T413" s="48"/>
      <c r="U413" s="30"/>
      <c r="V413" s="30"/>
      <c r="W413" s="30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  <c r="BR413" s="49"/>
      <c r="BS413" s="49"/>
      <c r="BT413" s="49"/>
      <c r="BU413" s="49"/>
      <c r="BV413" s="49"/>
      <c r="BW413" s="49"/>
      <c r="BX413" s="49"/>
      <c r="BY413" s="49"/>
      <c r="BZ413" s="28"/>
      <c r="CA413" s="49"/>
      <c r="CB413" s="51"/>
      <c r="CC413" s="51"/>
      <c r="CD413" s="49"/>
      <c r="CE413" s="49"/>
      <c r="CF413" s="49"/>
      <c r="CG413" s="49"/>
      <c r="DA413" s="23"/>
      <c r="DB413" s="23"/>
      <c r="DC413" s="23"/>
      <c r="DD413" s="23"/>
      <c r="DE413" s="23"/>
      <c r="DF413" s="23"/>
      <c r="DG413" s="48"/>
      <c r="DH413" s="23"/>
      <c r="DQ413" s="16"/>
      <c r="DR413" s="16"/>
    </row>
    <row r="414" spans="1:122" s="50" customFormat="1" x14ac:dyDescent="0.2">
      <c r="A414" s="23"/>
      <c r="B414" s="46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47"/>
      <c r="S414" s="23"/>
      <c r="T414" s="48"/>
      <c r="U414" s="30"/>
      <c r="V414" s="30"/>
      <c r="W414" s="30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  <c r="BI414" s="49"/>
      <c r="BJ414" s="49"/>
      <c r="BK414" s="49"/>
      <c r="BL414" s="49"/>
      <c r="BM414" s="49"/>
      <c r="BN414" s="49"/>
      <c r="BO414" s="49"/>
      <c r="BP414" s="49"/>
      <c r="BQ414" s="49"/>
      <c r="BR414" s="49"/>
      <c r="BS414" s="49"/>
      <c r="BT414" s="49"/>
      <c r="BU414" s="49"/>
      <c r="BV414" s="49"/>
      <c r="BW414" s="49"/>
      <c r="BX414" s="49"/>
      <c r="BY414" s="49"/>
      <c r="BZ414" s="28"/>
      <c r="CA414" s="49"/>
      <c r="CB414" s="51"/>
      <c r="CC414" s="51"/>
      <c r="CD414" s="49"/>
      <c r="CE414" s="49"/>
      <c r="CF414" s="49"/>
      <c r="CG414" s="49"/>
      <c r="DA414" s="23"/>
      <c r="DB414" s="23"/>
      <c r="DC414" s="23"/>
      <c r="DD414" s="23"/>
      <c r="DE414" s="23"/>
      <c r="DF414" s="23"/>
      <c r="DG414" s="48"/>
      <c r="DH414" s="23"/>
      <c r="DQ414" s="16"/>
      <c r="DR414" s="16"/>
    </row>
    <row r="415" spans="1:122" s="50" customFormat="1" x14ac:dyDescent="0.2">
      <c r="A415" s="23"/>
      <c r="B415" s="46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47"/>
      <c r="S415" s="23"/>
      <c r="T415" s="48"/>
      <c r="U415" s="30"/>
      <c r="V415" s="30"/>
      <c r="W415" s="30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49"/>
      <c r="BM415" s="49"/>
      <c r="BN415" s="49"/>
      <c r="BO415" s="49"/>
      <c r="BP415" s="49"/>
      <c r="BQ415" s="49"/>
      <c r="BR415" s="49"/>
      <c r="BS415" s="49"/>
      <c r="BT415" s="49"/>
      <c r="BU415" s="49"/>
      <c r="BV415" s="49"/>
      <c r="BW415" s="49"/>
      <c r="BX415" s="49"/>
      <c r="BY415" s="49"/>
      <c r="BZ415" s="28"/>
      <c r="CA415" s="49"/>
      <c r="CB415" s="51"/>
      <c r="CC415" s="51"/>
      <c r="CD415" s="49"/>
      <c r="CE415" s="49"/>
      <c r="CF415" s="49"/>
      <c r="CG415" s="49"/>
      <c r="DA415" s="23"/>
      <c r="DB415" s="23"/>
      <c r="DC415" s="23"/>
      <c r="DD415" s="23"/>
      <c r="DE415" s="23"/>
      <c r="DF415" s="23"/>
      <c r="DG415" s="48"/>
      <c r="DH415" s="23"/>
      <c r="DQ415" s="16"/>
      <c r="DR415" s="16"/>
    </row>
    <row r="416" spans="1:122" s="50" customFormat="1" x14ac:dyDescent="0.2">
      <c r="A416" s="23"/>
      <c r="B416" s="46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47"/>
      <c r="S416" s="23"/>
      <c r="T416" s="48"/>
      <c r="U416" s="30"/>
      <c r="V416" s="30"/>
      <c r="W416" s="30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49"/>
      <c r="BM416" s="49"/>
      <c r="BN416" s="49"/>
      <c r="BO416" s="49"/>
      <c r="BP416" s="49"/>
      <c r="BQ416" s="49"/>
      <c r="BR416" s="49"/>
      <c r="BS416" s="49"/>
      <c r="BT416" s="49"/>
      <c r="BU416" s="49"/>
      <c r="BV416" s="49"/>
      <c r="BW416" s="49"/>
      <c r="BX416" s="49"/>
      <c r="BY416" s="49"/>
      <c r="BZ416" s="28"/>
      <c r="CA416" s="49"/>
      <c r="CB416" s="51"/>
      <c r="CC416" s="51"/>
      <c r="CD416" s="49"/>
      <c r="CE416" s="49"/>
      <c r="CF416" s="49"/>
      <c r="CG416" s="49"/>
      <c r="DA416" s="23"/>
      <c r="DB416" s="23"/>
      <c r="DC416" s="23"/>
      <c r="DD416" s="23"/>
      <c r="DE416" s="23"/>
      <c r="DF416" s="23"/>
      <c r="DG416" s="48"/>
      <c r="DH416" s="23"/>
      <c r="DQ416" s="16"/>
      <c r="DR416" s="16"/>
    </row>
    <row r="417" spans="1:122" s="50" customFormat="1" x14ac:dyDescent="0.2">
      <c r="A417" s="23"/>
      <c r="B417" s="46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47"/>
      <c r="S417" s="23"/>
      <c r="T417" s="48"/>
      <c r="U417" s="30"/>
      <c r="V417" s="30"/>
      <c r="W417" s="30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49"/>
      <c r="BM417" s="49"/>
      <c r="BN417" s="49"/>
      <c r="BO417" s="49"/>
      <c r="BP417" s="49"/>
      <c r="BQ417" s="49"/>
      <c r="BR417" s="49"/>
      <c r="BS417" s="49"/>
      <c r="BT417" s="49"/>
      <c r="BU417" s="49"/>
      <c r="BV417" s="49"/>
      <c r="BW417" s="49"/>
      <c r="BX417" s="49"/>
      <c r="BY417" s="49"/>
      <c r="BZ417" s="28"/>
      <c r="CA417" s="49"/>
      <c r="CB417" s="51"/>
      <c r="CC417" s="51"/>
      <c r="CD417" s="49"/>
      <c r="CE417" s="49"/>
      <c r="CF417" s="49"/>
      <c r="CG417" s="49"/>
      <c r="DA417" s="23"/>
      <c r="DB417" s="23"/>
      <c r="DC417" s="23"/>
      <c r="DD417" s="23"/>
      <c r="DE417" s="23"/>
      <c r="DF417" s="23"/>
      <c r="DG417" s="48"/>
      <c r="DH417" s="23"/>
      <c r="DQ417" s="16"/>
      <c r="DR417" s="16"/>
    </row>
    <row r="418" spans="1:122" s="50" customFormat="1" x14ac:dyDescent="0.2">
      <c r="A418" s="23"/>
      <c r="B418" s="46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47"/>
      <c r="S418" s="23"/>
      <c r="T418" s="48"/>
      <c r="U418" s="30"/>
      <c r="V418" s="30"/>
      <c r="W418" s="30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49"/>
      <c r="BM418" s="49"/>
      <c r="BN418" s="49"/>
      <c r="BO418" s="49"/>
      <c r="BP418" s="49"/>
      <c r="BQ418" s="49"/>
      <c r="BR418" s="49"/>
      <c r="BS418" s="49"/>
      <c r="BT418" s="49"/>
      <c r="BU418" s="49"/>
      <c r="BV418" s="49"/>
      <c r="BW418" s="49"/>
      <c r="BX418" s="49"/>
      <c r="BY418" s="49"/>
      <c r="BZ418" s="28"/>
      <c r="CA418" s="49"/>
      <c r="CB418" s="51"/>
      <c r="CC418" s="51"/>
      <c r="CD418" s="49"/>
      <c r="CE418" s="49"/>
      <c r="CF418" s="49"/>
      <c r="CG418" s="49"/>
      <c r="DA418" s="23"/>
      <c r="DB418" s="23"/>
      <c r="DC418" s="23"/>
      <c r="DD418" s="23"/>
      <c r="DE418" s="23"/>
      <c r="DF418" s="23"/>
      <c r="DG418" s="48"/>
      <c r="DH418" s="23"/>
      <c r="DQ418" s="16"/>
      <c r="DR418" s="16"/>
    </row>
    <row r="419" spans="1:122" s="50" customFormat="1" x14ac:dyDescent="0.2">
      <c r="A419" s="23"/>
      <c r="B419" s="46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47"/>
      <c r="S419" s="23"/>
      <c r="T419" s="48"/>
      <c r="U419" s="30"/>
      <c r="V419" s="30"/>
      <c r="W419" s="30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  <c r="BI419" s="49"/>
      <c r="BJ419" s="49"/>
      <c r="BK419" s="49"/>
      <c r="BL419" s="49"/>
      <c r="BM419" s="49"/>
      <c r="BN419" s="49"/>
      <c r="BO419" s="49"/>
      <c r="BP419" s="49"/>
      <c r="BQ419" s="49"/>
      <c r="BR419" s="49"/>
      <c r="BS419" s="49"/>
      <c r="BT419" s="49"/>
      <c r="BU419" s="49"/>
      <c r="BV419" s="49"/>
      <c r="BW419" s="49"/>
      <c r="BX419" s="49"/>
      <c r="BY419" s="49"/>
      <c r="BZ419" s="28"/>
      <c r="CA419" s="49"/>
      <c r="CB419" s="51"/>
      <c r="CC419" s="51"/>
      <c r="CD419" s="49"/>
      <c r="CE419" s="49"/>
      <c r="CF419" s="49"/>
      <c r="CG419" s="49"/>
      <c r="DA419" s="23"/>
      <c r="DB419" s="23"/>
      <c r="DC419" s="23"/>
      <c r="DD419" s="23"/>
      <c r="DE419" s="23"/>
      <c r="DF419" s="23"/>
      <c r="DG419" s="48"/>
      <c r="DH419" s="23"/>
      <c r="DQ419" s="16"/>
      <c r="DR419" s="16"/>
    </row>
    <row r="420" spans="1:122" s="50" customFormat="1" x14ac:dyDescent="0.2">
      <c r="A420" s="23"/>
      <c r="B420" s="46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47"/>
      <c r="S420" s="23"/>
      <c r="T420" s="48"/>
      <c r="U420" s="30"/>
      <c r="V420" s="30"/>
      <c r="W420" s="30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  <c r="BI420" s="49"/>
      <c r="BJ420" s="49"/>
      <c r="BK420" s="49"/>
      <c r="BL420" s="49"/>
      <c r="BM420" s="49"/>
      <c r="BN420" s="49"/>
      <c r="BO420" s="49"/>
      <c r="BP420" s="49"/>
      <c r="BQ420" s="49"/>
      <c r="BR420" s="49"/>
      <c r="BS420" s="49"/>
      <c r="BT420" s="49"/>
      <c r="BU420" s="49"/>
      <c r="BV420" s="49"/>
      <c r="BW420" s="49"/>
      <c r="BX420" s="49"/>
      <c r="BY420" s="49"/>
      <c r="BZ420" s="28"/>
      <c r="CA420" s="49"/>
      <c r="CB420" s="51"/>
      <c r="CC420" s="51"/>
      <c r="CD420" s="49"/>
      <c r="CE420" s="49"/>
      <c r="CF420" s="49"/>
      <c r="CG420" s="49"/>
      <c r="DA420" s="23"/>
      <c r="DB420" s="23"/>
      <c r="DC420" s="23"/>
      <c r="DD420" s="23"/>
      <c r="DE420" s="23"/>
      <c r="DF420" s="23"/>
      <c r="DG420" s="48"/>
      <c r="DH420" s="23"/>
      <c r="DQ420" s="16"/>
      <c r="DR420" s="16"/>
    </row>
    <row r="421" spans="1:122" s="50" customFormat="1" x14ac:dyDescent="0.2">
      <c r="A421" s="23"/>
      <c r="B421" s="46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47"/>
      <c r="S421" s="23"/>
      <c r="T421" s="48"/>
      <c r="U421" s="30"/>
      <c r="V421" s="30"/>
      <c r="W421" s="30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  <c r="BI421" s="49"/>
      <c r="BJ421" s="49"/>
      <c r="BK421" s="49"/>
      <c r="BL421" s="49"/>
      <c r="BM421" s="49"/>
      <c r="BN421" s="49"/>
      <c r="BO421" s="49"/>
      <c r="BP421" s="49"/>
      <c r="BQ421" s="49"/>
      <c r="BR421" s="49"/>
      <c r="BS421" s="49"/>
      <c r="BT421" s="49"/>
      <c r="BU421" s="49"/>
      <c r="BV421" s="49"/>
      <c r="BW421" s="49"/>
      <c r="BX421" s="49"/>
      <c r="BY421" s="49"/>
      <c r="BZ421" s="28"/>
      <c r="CA421" s="49"/>
      <c r="CB421" s="51"/>
      <c r="CC421" s="51"/>
      <c r="CD421" s="49"/>
      <c r="CE421" s="49"/>
      <c r="CF421" s="49"/>
      <c r="CG421" s="49"/>
      <c r="DA421" s="23"/>
      <c r="DB421" s="23"/>
      <c r="DC421" s="23"/>
      <c r="DD421" s="23"/>
      <c r="DE421" s="23"/>
      <c r="DF421" s="23"/>
      <c r="DG421" s="48"/>
      <c r="DH421" s="23"/>
      <c r="DQ421" s="16"/>
      <c r="DR421" s="16"/>
    </row>
    <row r="422" spans="1:122" s="50" customFormat="1" x14ac:dyDescent="0.2">
      <c r="A422" s="23"/>
      <c r="B422" s="46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47"/>
      <c r="S422" s="23"/>
      <c r="T422" s="48"/>
      <c r="U422" s="30"/>
      <c r="V422" s="30"/>
      <c r="W422" s="30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  <c r="BI422" s="49"/>
      <c r="BJ422" s="49"/>
      <c r="BK422" s="49"/>
      <c r="BL422" s="49"/>
      <c r="BM422" s="49"/>
      <c r="BN422" s="49"/>
      <c r="BO422" s="49"/>
      <c r="BP422" s="49"/>
      <c r="BQ422" s="49"/>
      <c r="BR422" s="49"/>
      <c r="BS422" s="49"/>
      <c r="BT422" s="49"/>
      <c r="BU422" s="49"/>
      <c r="BV422" s="49"/>
      <c r="BW422" s="49"/>
      <c r="BX422" s="49"/>
      <c r="BY422" s="49"/>
      <c r="BZ422" s="28"/>
      <c r="CA422" s="49"/>
      <c r="CB422" s="51"/>
      <c r="CC422" s="51"/>
      <c r="CD422" s="49"/>
      <c r="CE422" s="49"/>
      <c r="CF422" s="49"/>
      <c r="CG422" s="49"/>
      <c r="DA422" s="23"/>
      <c r="DB422" s="23"/>
      <c r="DC422" s="23"/>
      <c r="DD422" s="23"/>
      <c r="DE422" s="23"/>
      <c r="DF422" s="23"/>
      <c r="DG422" s="48"/>
      <c r="DH422" s="23"/>
      <c r="DQ422" s="16"/>
      <c r="DR422" s="16"/>
    </row>
    <row r="423" spans="1:122" s="50" customFormat="1" x14ac:dyDescent="0.2">
      <c r="A423" s="23"/>
      <c r="B423" s="46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47"/>
      <c r="S423" s="23"/>
      <c r="T423" s="48"/>
      <c r="U423" s="30"/>
      <c r="V423" s="30"/>
      <c r="W423" s="30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  <c r="BI423" s="49"/>
      <c r="BJ423" s="49"/>
      <c r="BK423" s="49"/>
      <c r="BL423" s="49"/>
      <c r="BM423" s="49"/>
      <c r="BN423" s="49"/>
      <c r="BO423" s="49"/>
      <c r="BP423" s="49"/>
      <c r="BQ423" s="49"/>
      <c r="BR423" s="49"/>
      <c r="BS423" s="49"/>
      <c r="BT423" s="49"/>
      <c r="BU423" s="49"/>
      <c r="BV423" s="49"/>
      <c r="BW423" s="49"/>
      <c r="BX423" s="49"/>
      <c r="BY423" s="49"/>
      <c r="BZ423" s="28"/>
      <c r="CA423" s="49"/>
      <c r="CB423" s="51"/>
      <c r="CC423" s="51"/>
      <c r="CD423" s="49"/>
      <c r="CE423" s="49"/>
      <c r="CF423" s="49"/>
      <c r="CG423" s="49"/>
      <c r="DA423" s="23"/>
      <c r="DB423" s="23"/>
      <c r="DC423" s="23"/>
      <c r="DD423" s="23"/>
      <c r="DE423" s="23"/>
      <c r="DF423" s="23"/>
      <c r="DG423" s="48"/>
      <c r="DH423" s="23"/>
      <c r="DQ423" s="16"/>
      <c r="DR423" s="16"/>
    </row>
    <row r="424" spans="1:122" s="50" customFormat="1" x14ac:dyDescent="0.2">
      <c r="A424" s="23"/>
      <c r="B424" s="46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47"/>
      <c r="S424" s="23"/>
      <c r="T424" s="48"/>
      <c r="U424" s="30"/>
      <c r="V424" s="30"/>
      <c r="W424" s="30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  <c r="BI424" s="49"/>
      <c r="BJ424" s="49"/>
      <c r="BK424" s="49"/>
      <c r="BL424" s="49"/>
      <c r="BM424" s="49"/>
      <c r="BN424" s="49"/>
      <c r="BO424" s="49"/>
      <c r="BP424" s="49"/>
      <c r="BQ424" s="49"/>
      <c r="BR424" s="49"/>
      <c r="BS424" s="49"/>
      <c r="BT424" s="49"/>
      <c r="BU424" s="49"/>
      <c r="BV424" s="49"/>
      <c r="BW424" s="49"/>
      <c r="BX424" s="49"/>
      <c r="BY424" s="49"/>
      <c r="BZ424" s="28"/>
      <c r="CA424" s="49"/>
      <c r="CB424" s="51"/>
      <c r="CC424" s="51"/>
      <c r="CD424" s="49"/>
      <c r="CE424" s="49"/>
      <c r="CF424" s="49"/>
      <c r="CG424" s="49"/>
      <c r="DA424" s="23"/>
      <c r="DB424" s="23"/>
      <c r="DC424" s="23"/>
      <c r="DD424" s="23"/>
      <c r="DE424" s="23"/>
      <c r="DF424" s="23"/>
      <c r="DG424" s="48"/>
      <c r="DH424" s="23"/>
      <c r="DQ424" s="16"/>
      <c r="DR424" s="16"/>
    </row>
    <row r="425" spans="1:122" s="50" customFormat="1" x14ac:dyDescent="0.2">
      <c r="A425" s="23"/>
      <c r="B425" s="46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47"/>
      <c r="S425" s="23"/>
      <c r="T425" s="48"/>
      <c r="U425" s="30"/>
      <c r="V425" s="30"/>
      <c r="W425" s="30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  <c r="BI425" s="49"/>
      <c r="BJ425" s="49"/>
      <c r="BK425" s="49"/>
      <c r="BL425" s="49"/>
      <c r="BM425" s="49"/>
      <c r="BN425" s="49"/>
      <c r="BO425" s="49"/>
      <c r="BP425" s="49"/>
      <c r="BQ425" s="49"/>
      <c r="BR425" s="49"/>
      <c r="BS425" s="49"/>
      <c r="BT425" s="49"/>
      <c r="BU425" s="49"/>
      <c r="BV425" s="49"/>
      <c r="BW425" s="49"/>
      <c r="BX425" s="49"/>
      <c r="BY425" s="49"/>
      <c r="BZ425" s="28"/>
      <c r="CA425" s="49"/>
      <c r="CB425" s="51"/>
      <c r="CC425" s="51"/>
      <c r="CD425" s="49"/>
      <c r="CE425" s="49"/>
      <c r="CF425" s="49"/>
      <c r="CG425" s="49"/>
      <c r="DA425" s="23"/>
      <c r="DB425" s="23"/>
      <c r="DC425" s="23"/>
      <c r="DD425" s="23"/>
      <c r="DE425" s="23"/>
      <c r="DF425" s="23"/>
      <c r="DG425" s="48"/>
      <c r="DH425" s="23"/>
      <c r="DQ425" s="16"/>
      <c r="DR425" s="16"/>
    </row>
    <row r="426" spans="1:122" s="50" customFormat="1" x14ac:dyDescent="0.2">
      <c r="A426" s="23"/>
      <c r="B426" s="46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47"/>
      <c r="S426" s="23"/>
      <c r="T426" s="48"/>
      <c r="U426" s="30"/>
      <c r="V426" s="30"/>
      <c r="W426" s="30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  <c r="BI426" s="49"/>
      <c r="BJ426" s="49"/>
      <c r="BK426" s="49"/>
      <c r="BL426" s="49"/>
      <c r="BM426" s="49"/>
      <c r="BN426" s="49"/>
      <c r="BO426" s="49"/>
      <c r="BP426" s="49"/>
      <c r="BQ426" s="49"/>
      <c r="BR426" s="49"/>
      <c r="BS426" s="49"/>
      <c r="BT426" s="49"/>
      <c r="BU426" s="49"/>
      <c r="BV426" s="49"/>
      <c r="BW426" s="49"/>
      <c r="BX426" s="49"/>
      <c r="BY426" s="49"/>
      <c r="BZ426" s="28"/>
      <c r="CA426" s="49"/>
      <c r="CB426" s="51"/>
      <c r="CC426" s="51"/>
      <c r="CD426" s="49"/>
      <c r="CE426" s="49"/>
      <c r="CF426" s="49"/>
      <c r="CG426" s="49"/>
      <c r="DA426" s="23"/>
      <c r="DB426" s="23"/>
      <c r="DC426" s="23"/>
      <c r="DD426" s="23"/>
      <c r="DE426" s="23"/>
      <c r="DF426" s="23"/>
      <c r="DG426" s="48"/>
      <c r="DH426" s="23"/>
      <c r="DQ426" s="16"/>
      <c r="DR426" s="16"/>
    </row>
    <row r="427" spans="1:122" s="50" customFormat="1" x14ac:dyDescent="0.2">
      <c r="A427" s="23"/>
      <c r="B427" s="46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47"/>
      <c r="S427" s="23"/>
      <c r="T427" s="48"/>
      <c r="U427" s="30"/>
      <c r="V427" s="30"/>
      <c r="W427" s="30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  <c r="BR427" s="49"/>
      <c r="BS427" s="49"/>
      <c r="BT427" s="49"/>
      <c r="BU427" s="49"/>
      <c r="BV427" s="49"/>
      <c r="BW427" s="49"/>
      <c r="BX427" s="49"/>
      <c r="BY427" s="49"/>
      <c r="BZ427" s="28"/>
      <c r="CA427" s="49"/>
      <c r="CB427" s="51"/>
      <c r="CC427" s="51"/>
      <c r="CD427" s="49"/>
      <c r="CE427" s="49"/>
      <c r="CF427" s="49"/>
      <c r="CG427" s="49"/>
      <c r="DA427" s="23"/>
      <c r="DB427" s="23"/>
      <c r="DC427" s="23"/>
      <c r="DD427" s="23"/>
      <c r="DE427" s="23"/>
      <c r="DF427" s="23"/>
      <c r="DG427" s="48"/>
      <c r="DH427" s="23"/>
      <c r="DQ427" s="16"/>
      <c r="DR427" s="16"/>
    </row>
    <row r="428" spans="1:122" s="50" customFormat="1" x14ac:dyDescent="0.2">
      <c r="A428" s="23"/>
      <c r="B428" s="46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47"/>
      <c r="S428" s="23"/>
      <c r="T428" s="48"/>
      <c r="U428" s="30"/>
      <c r="V428" s="30"/>
      <c r="W428" s="30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  <c r="BR428" s="49"/>
      <c r="BS428" s="49"/>
      <c r="BT428" s="49"/>
      <c r="BU428" s="49"/>
      <c r="BV428" s="49"/>
      <c r="BW428" s="49"/>
      <c r="BX428" s="49"/>
      <c r="BY428" s="49"/>
      <c r="BZ428" s="28"/>
      <c r="CA428" s="49"/>
      <c r="CB428" s="51"/>
      <c r="CC428" s="51"/>
      <c r="CD428" s="49"/>
      <c r="CE428" s="49"/>
      <c r="CF428" s="49"/>
      <c r="CG428" s="49"/>
      <c r="DA428" s="23"/>
      <c r="DB428" s="23"/>
      <c r="DC428" s="23"/>
      <c r="DD428" s="23"/>
      <c r="DE428" s="23"/>
      <c r="DF428" s="23"/>
      <c r="DG428" s="48"/>
      <c r="DH428" s="23"/>
      <c r="DQ428" s="16"/>
      <c r="DR428" s="16"/>
    </row>
    <row r="429" spans="1:122" s="50" customFormat="1" x14ac:dyDescent="0.2">
      <c r="A429" s="23"/>
      <c r="B429" s="46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47"/>
      <c r="S429" s="23"/>
      <c r="T429" s="48"/>
      <c r="U429" s="30"/>
      <c r="V429" s="30"/>
      <c r="W429" s="30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  <c r="BI429" s="49"/>
      <c r="BJ429" s="49"/>
      <c r="BK429" s="49"/>
      <c r="BL429" s="49"/>
      <c r="BM429" s="49"/>
      <c r="BN429" s="49"/>
      <c r="BO429" s="49"/>
      <c r="BP429" s="49"/>
      <c r="BQ429" s="49"/>
      <c r="BR429" s="49"/>
      <c r="BS429" s="49"/>
      <c r="BT429" s="49"/>
      <c r="BU429" s="49"/>
      <c r="BV429" s="49"/>
      <c r="BW429" s="49"/>
      <c r="BX429" s="49"/>
      <c r="BY429" s="49"/>
      <c r="BZ429" s="28"/>
      <c r="CA429" s="49"/>
      <c r="CB429" s="51"/>
      <c r="CC429" s="51"/>
      <c r="CD429" s="49"/>
      <c r="CE429" s="49"/>
      <c r="CF429" s="49"/>
      <c r="CG429" s="49"/>
      <c r="DA429" s="23"/>
      <c r="DB429" s="23"/>
      <c r="DC429" s="23"/>
      <c r="DD429" s="23"/>
      <c r="DE429" s="23"/>
      <c r="DF429" s="23"/>
      <c r="DG429" s="48"/>
      <c r="DH429" s="23"/>
      <c r="DQ429" s="16"/>
      <c r="DR429" s="16"/>
    </row>
    <row r="430" spans="1:122" s="50" customFormat="1" x14ac:dyDescent="0.2">
      <c r="A430" s="23"/>
      <c r="B430" s="46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47"/>
      <c r="S430" s="23"/>
      <c r="T430" s="48"/>
      <c r="U430" s="30"/>
      <c r="V430" s="30"/>
      <c r="W430" s="30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  <c r="BI430" s="49"/>
      <c r="BJ430" s="49"/>
      <c r="BK430" s="49"/>
      <c r="BL430" s="49"/>
      <c r="BM430" s="49"/>
      <c r="BN430" s="49"/>
      <c r="BO430" s="49"/>
      <c r="BP430" s="49"/>
      <c r="BQ430" s="49"/>
      <c r="BR430" s="49"/>
      <c r="BS430" s="49"/>
      <c r="BT430" s="49"/>
      <c r="BU430" s="49"/>
      <c r="BV430" s="49"/>
      <c r="BW430" s="49"/>
      <c r="BX430" s="49"/>
      <c r="BY430" s="49"/>
      <c r="BZ430" s="28"/>
      <c r="CA430" s="49"/>
      <c r="CB430" s="51"/>
      <c r="CC430" s="51"/>
      <c r="CD430" s="49"/>
      <c r="CE430" s="49"/>
      <c r="CF430" s="49"/>
      <c r="CG430" s="49"/>
      <c r="DA430" s="23"/>
      <c r="DB430" s="23"/>
      <c r="DC430" s="23"/>
      <c r="DD430" s="23"/>
      <c r="DE430" s="23"/>
      <c r="DF430" s="23"/>
      <c r="DG430" s="48"/>
      <c r="DH430" s="23"/>
      <c r="DQ430" s="16"/>
      <c r="DR430" s="16"/>
    </row>
    <row r="431" spans="1:122" s="50" customFormat="1" x14ac:dyDescent="0.2">
      <c r="A431" s="23"/>
      <c r="B431" s="46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47"/>
      <c r="S431" s="23"/>
      <c r="T431" s="48"/>
      <c r="U431" s="30"/>
      <c r="V431" s="30"/>
      <c r="W431" s="30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  <c r="BI431" s="49"/>
      <c r="BJ431" s="49"/>
      <c r="BK431" s="49"/>
      <c r="BL431" s="49"/>
      <c r="BM431" s="49"/>
      <c r="BN431" s="49"/>
      <c r="BO431" s="49"/>
      <c r="BP431" s="49"/>
      <c r="BQ431" s="49"/>
      <c r="BR431" s="49"/>
      <c r="BS431" s="49"/>
      <c r="BT431" s="49"/>
      <c r="BU431" s="49"/>
      <c r="BV431" s="49"/>
      <c r="BW431" s="49"/>
      <c r="BX431" s="49"/>
      <c r="BY431" s="49"/>
      <c r="BZ431" s="28"/>
      <c r="CA431" s="49"/>
      <c r="CB431" s="51"/>
      <c r="CC431" s="51"/>
      <c r="CD431" s="49"/>
      <c r="CE431" s="49"/>
      <c r="CF431" s="49"/>
      <c r="CG431" s="49"/>
      <c r="DA431" s="23"/>
      <c r="DB431" s="23"/>
      <c r="DC431" s="23"/>
      <c r="DD431" s="23"/>
      <c r="DE431" s="23"/>
      <c r="DF431" s="23"/>
      <c r="DG431" s="48"/>
      <c r="DH431" s="23"/>
      <c r="DQ431" s="16"/>
      <c r="DR431" s="16"/>
    </row>
    <row r="432" spans="1:122" s="50" customFormat="1" x14ac:dyDescent="0.2">
      <c r="A432" s="23"/>
      <c r="B432" s="46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47"/>
      <c r="S432" s="23"/>
      <c r="T432" s="48"/>
      <c r="U432" s="30"/>
      <c r="V432" s="30"/>
      <c r="W432" s="30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  <c r="BI432" s="49"/>
      <c r="BJ432" s="49"/>
      <c r="BK432" s="49"/>
      <c r="BL432" s="49"/>
      <c r="BM432" s="49"/>
      <c r="BN432" s="49"/>
      <c r="BO432" s="49"/>
      <c r="BP432" s="49"/>
      <c r="BQ432" s="49"/>
      <c r="BR432" s="49"/>
      <c r="BS432" s="49"/>
      <c r="BT432" s="49"/>
      <c r="BU432" s="49"/>
      <c r="BV432" s="49"/>
      <c r="BW432" s="49"/>
      <c r="BX432" s="49"/>
      <c r="BY432" s="49"/>
      <c r="BZ432" s="28"/>
      <c r="CA432" s="49"/>
      <c r="CB432" s="51"/>
      <c r="CC432" s="51"/>
      <c r="CD432" s="49"/>
      <c r="CE432" s="49"/>
      <c r="CF432" s="49"/>
      <c r="CG432" s="49"/>
      <c r="DA432" s="23"/>
      <c r="DB432" s="23"/>
      <c r="DC432" s="23"/>
      <c r="DD432" s="23"/>
      <c r="DE432" s="23"/>
      <c r="DF432" s="23"/>
      <c r="DG432" s="48"/>
      <c r="DH432" s="23"/>
      <c r="DQ432" s="16"/>
      <c r="DR432" s="16"/>
    </row>
    <row r="433" spans="1:122" s="50" customFormat="1" x14ac:dyDescent="0.2">
      <c r="A433" s="23"/>
      <c r="B433" s="46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47"/>
      <c r="S433" s="23"/>
      <c r="T433" s="48"/>
      <c r="U433" s="30"/>
      <c r="V433" s="30"/>
      <c r="W433" s="30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  <c r="BI433" s="49"/>
      <c r="BJ433" s="49"/>
      <c r="BK433" s="49"/>
      <c r="BL433" s="49"/>
      <c r="BM433" s="49"/>
      <c r="BN433" s="49"/>
      <c r="BO433" s="49"/>
      <c r="BP433" s="49"/>
      <c r="BQ433" s="49"/>
      <c r="BR433" s="49"/>
      <c r="BS433" s="49"/>
      <c r="BT433" s="49"/>
      <c r="BU433" s="49"/>
      <c r="BV433" s="49"/>
      <c r="BW433" s="49"/>
      <c r="BX433" s="49"/>
      <c r="BY433" s="49"/>
      <c r="BZ433" s="28"/>
      <c r="CA433" s="49"/>
      <c r="CB433" s="51"/>
      <c r="CC433" s="51"/>
      <c r="CD433" s="49"/>
      <c r="CE433" s="49"/>
      <c r="CF433" s="49"/>
      <c r="CG433" s="49"/>
      <c r="DA433" s="23"/>
      <c r="DB433" s="23"/>
      <c r="DC433" s="23"/>
      <c r="DD433" s="23"/>
      <c r="DE433" s="23"/>
      <c r="DF433" s="23"/>
      <c r="DG433" s="48"/>
      <c r="DH433" s="23"/>
      <c r="DQ433" s="16"/>
      <c r="DR433" s="16"/>
    </row>
    <row r="434" spans="1:122" s="50" customFormat="1" x14ac:dyDescent="0.2">
      <c r="A434" s="23"/>
      <c r="B434" s="46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47"/>
      <c r="S434" s="23"/>
      <c r="T434" s="48"/>
      <c r="U434" s="30"/>
      <c r="V434" s="30"/>
      <c r="W434" s="30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  <c r="BI434" s="49"/>
      <c r="BJ434" s="49"/>
      <c r="BK434" s="49"/>
      <c r="BL434" s="49"/>
      <c r="BM434" s="49"/>
      <c r="BN434" s="49"/>
      <c r="BO434" s="49"/>
      <c r="BP434" s="49"/>
      <c r="BQ434" s="49"/>
      <c r="BR434" s="49"/>
      <c r="BS434" s="49"/>
      <c r="BT434" s="49"/>
      <c r="BU434" s="49"/>
      <c r="BV434" s="49"/>
      <c r="BW434" s="49"/>
      <c r="BX434" s="49"/>
      <c r="BY434" s="49"/>
      <c r="BZ434" s="28"/>
      <c r="CA434" s="49"/>
      <c r="CB434" s="51"/>
      <c r="CC434" s="51"/>
      <c r="CD434" s="49"/>
      <c r="CE434" s="49"/>
      <c r="CF434" s="49"/>
      <c r="CG434" s="49"/>
      <c r="DA434" s="23"/>
      <c r="DB434" s="23"/>
      <c r="DC434" s="23"/>
      <c r="DD434" s="23"/>
      <c r="DE434" s="23"/>
      <c r="DF434" s="23"/>
      <c r="DG434" s="48"/>
      <c r="DH434" s="23"/>
      <c r="DQ434" s="16"/>
      <c r="DR434" s="16"/>
    </row>
    <row r="435" spans="1:122" s="50" customFormat="1" x14ac:dyDescent="0.2">
      <c r="A435" s="23"/>
      <c r="B435" s="46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47"/>
      <c r="S435" s="23"/>
      <c r="T435" s="48"/>
      <c r="U435" s="30"/>
      <c r="V435" s="30"/>
      <c r="W435" s="30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  <c r="BI435" s="49"/>
      <c r="BJ435" s="49"/>
      <c r="BK435" s="49"/>
      <c r="BL435" s="49"/>
      <c r="BM435" s="49"/>
      <c r="BN435" s="49"/>
      <c r="BO435" s="49"/>
      <c r="BP435" s="49"/>
      <c r="BQ435" s="49"/>
      <c r="BR435" s="49"/>
      <c r="BS435" s="49"/>
      <c r="BT435" s="49"/>
      <c r="BU435" s="49"/>
      <c r="BV435" s="49"/>
      <c r="BW435" s="49"/>
      <c r="BX435" s="49"/>
      <c r="BY435" s="49"/>
      <c r="BZ435" s="28"/>
      <c r="CA435" s="49"/>
      <c r="CB435" s="51"/>
      <c r="CC435" s="51"/>
      <c r="CD435" s="49"/>
      <c r="CE435" s="49"/>
      <c r="CF435" s="49"/>
      <c r="CG435" s="49"/>
      <c r="DA435" s="23"/>
      <c r="DB435" s="23"/>
      <c r="DC435" s="23"/>
      <c r="DD435" s="23"/>
      <c r="DE435" s="23"/>
      <c r="DF435" s="23"/>
      <c r="DG435" s="48"/>
      <c r="DH435" s="23"/>
      <c r="DQ435" s="16"/>
      <c r="DR435" s="16"/>
    </row>
    <row r="436" spans="1:122" s="50" customFormat="1" x14ac:dyDescent="0.2">
      <c r="A436" s="23"/>
      <c r="B436" s="46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47"/>
      <c r="S436" s="23"/>
      <c r="T436" s="48"/>
      <c r="U436" s="30"/>
      <c r="V436" s="30"/>
      <c r="W436" s="30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  <c r="BI436" s="49"/>
      <c r="BJ436" s="49"/>
      <c r="BK436" s="49"/>
      <c r="BL436" s="49"/>
      <c r="BM436" s="49"/>
      <c r="BN436" s="49"/>
      <c r="BO436" s="49"/>
      <c r="BP436" s="49"/>
      <c r="BQ436" s="49"/>
      <c r="BR436" s="49"/>
      <c r="BS436" s="49"/>
      <c r="BT436" s="49"/>
      <c r="BU436" s="49"/>
      <c r="BV436" s="49"/>
      <c r="BW436" s="49"/>
      <c r="BX436" s="49"/>
      <c r="BY436" s="49"/>
      <c r="BZ436" s="28"/>
      <c r="CA436" s="49"/>
      <c r="CB436" s="51"/>
      <c r="CC436" s="51"/>
      <c r="CD436" s="49"/>
      <c r="CE436" s="49"/>
      <c r="CF436" s="49"/>
      <c r="CG436" s="49"/>
      <c r="DA436" s="23"/>
      <c r="DB436" s="23"/>
      <c r="DC436" s="23"/>
      <c r="DD436" s="23"/>
      <c r="DE436" s="23"/>
      <c r="DF436" s="23"/>
      <c r="DG436" s="48"/>
      <c r="DH436" s="23"/>
      <c r="DQ436" s="16"/>
      <c r="DR436" s="16"/>
    </row>
    <row r="437" spans="1:122" s="50" customFormat="1" x14ac:dyDescent="0.2">
      <c r="A437" s="23"/>
      <c r="B437" s="46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47"/>
      <c r="S437" s="23"/>
      <c r="T437" s="48"/>
      <c r="U437" s="30"/>
      <c r="V437" s="30"/>
      <c r="W437" s="30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  <c r="BI437" s="49"/>
      <c r="BJ437" s="49"/>
      <c r="BK437" s="49"/>
      <c r="BL437" s="49"/>
      <c r="BM437" s="49"/>
      <c r="BN437" s="49"/>
      <c r="BO437" s="49"/>
      <c r="BP437" s="49"/>
      <c r="BQ437" s="49"/>
      <c r="BR437" s="49"/>
      <c r="BS437" s="49"/>
      <c r="BT437" s="49"/>
      <c r="BU437" s="49"/>
      <c r="BV437" s="49"/>
      <c r="BW437" s="49"/>
      <c r="BX437" s="49"/>
      <c r="BY437" s="49"/>
      <c r="BZ437" s="28"/>
      <c r="CA437" s="49"/>
      <c r="CB437" s="51"/>
      <c r="CC437" s="51"/>
      <c r="CD437" s="49"/>
      <c r="CE437" s="49"/>
      <c r="CF437" s="49"/>
      <c r="CG437" s="49"/>
      <c r="DA437" s="23"/>
      <c r="DB437" s="23"/>
      <c r="DC437" s="23"/>
      <c r="DD437" s="23"/>
      <c r="DE437" s="23"/>
      <c r="DF437" s="23"/>
      <c r="DG437" s="48"/>
      <c r="DH437" s="23"/>
      <c r="DQ437" s="16"/>
      <c r="DR437" s="16"/>
    </row>
    <row r="438" spans="1:122" s="50" customFormat="1" x14ac:dyDescent="0.2">
      <c r="A438" s="23"/>
      <c r="B438" s="46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47"/>
      <c r="S438" s="23"/>
      <c r="T438" s="48"/>
      <c r="U438" s="30"/>
      <c r="V438" s="30"/>
      <c r="W438" s="30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  <c r="BI438" s="49"/>
      <c r="BJ438" s="49"/>
      <c r="BK438" s="49"/>
      <c r="BL438" s="49"/>
      <c r="BM438" s="49"/>
      <c r="BN438" s="49"/>
      <c r="BO438" s="49"/>
      <c r="BP438" s="49"/>
      <c r="BQ438" s="49"/>
      <c r="BR438" s="49"/>
      <c r="BS438" s="49"/>
      <c r="BT438" s="49"/>
      <c r="BU438" s="49"/>
      <c r="BV438" s="49"/>
      <c r="BW438" s="49"/>
      <c r="BX438" s="49"/>
      <c r="BY438" s="49"/>
      <c r="BZ438" s="28"/>
      <c r="CA438" s="49"/>
      <c r="CB438" s="51"/>
      <c r="CC438" s="51"/>
      <c r="CD438" s="49"/>
      <c r="CE438" s="49"/>
      <c r="CF438" s="49"/>
      <c r="CG438" s="49"/>
      <c r="DA438" s="23"/>
      <c r="DB438" s="23"/>
      <c r="DC438" s="23"/>
      <c r="DD438" s="23"/>
      <c r="DE438" s="23"/>
      <c r="DF438" s="23"/>
      <c r="DG438" s="48"/>
      <c r="DH438" s="23"/>
      <c r="DQ438" s="16"/>
      <c r="DR438" s="16"/>
    </row>
    <row r="439" spans="1:122" s="50" customFormat="1" x14ac:dyDescent="0.2">
      <c r="A439" s="23"/>
      <c r="B439" s="46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47"/>
      <c r="S439" s="23"/>
      <c r="T439" s="48"/>
      <c r="U439" s="30"/>
      <c r="V439" s="30"/>
      <c r="W439" s="30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  <c r="BI439" s="49"/>
      <c r="BJ439" s="49"/>
      <c r="BK439" s="49"/>
      <c r="BL439" s="49"/>
      <c r="BM439" s="49"/>
      <c r="BN439" s="49"/>
      <c r="BO439" s="49"/>
      <c r="BP439" s="49"/>
      <c r="BQ439" s="49"/>
      <c r="BR439" s="49"/>
      <c r="BS439" s="49"/>
      <c r="BT439" s="49"/>
      <c r="BU439" s="49"/>
      <c r="BV439" s="49"/>
      <c r="BW439" s="49"/>
      <c r="BX439" s="49"/>
      <c r="BY439" s="49"/>
      <c r="BZ439" s="28"/>
      <c r="CA439" s="49"/>
      <c r="CB439" s="51"/>
      <c r="CC439" s="51"/>
      <c r="CD439" s="49"/>
      <c r="CE439" s="49"/>
      <c r="CF439" s="49"/>
      <c r="CG439" s="49"/>
      <c r="DA439" s="23"/>
      <c r="DB439" s="23"/>
      <c r="DC439" s="23"/>
      <c r="DD439" s="23"/>
      <c r="DE439" s="23"/>
      <c r="DF439" s="23"/>
      <c r="DG439" s="48"/>
      <c r="DH439" s="23"/>
      <c r="DQ439" s="16"/>
      <c r="DR439" s="16"/>
    </row>
    <row r="440" spans="1:122" s="50" customFormat="1" x14ac:dyDescent="0.2">
      <c r="A440" s="23"/>
      <c r="B440" s="46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47"/>
      <c r="S440" s="23"/>
      <c r="T440" s="48"/>
      <c r="U440" s="30"/>
      <c r="V440" s="30"/>
      <c r="W440" s="30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  <c r="BI440" s="49"/>
      <c r="BJ440" s="49"/>
      <c r="BK440" s="49"/>
      <c r="BL440" s="49"/>
      <c r="BM440" s="49"/>
      <c r="BN440" s="49"/>
      <c r="BO440" s="49"/>
      <c r="BP440" s="49"/>
      <c r="BQ440" s="49"/>
      <c r="BR440" s="49"/>
      <c r="BS440" s="49"/>
      <c r="BT440" s="49"/>
      <c r="BU440" s="49"/>
      <c r="BV440" s="49"/>
      <c r="BW440" s="49"/>
      <c r="BX440" s="49"/>
      <c r="BY440" s="49"/>
      <c r="BZ440" s="28"/>
      <c r="CA440" s="49"/>
      <c r="CB440" s="51"/>
      <c r="CC440" s="51"/>
      <c r="CD440" s="49"/>
      <c r="CE440" s="49"/>
      <c r="CF440" s="49"/>
      <c r="CG440" s="49"/>
      <c r="DA440" s="23"/>
      <c r="DB440" s="23"/>
      <c r="DC440" s="23"/>
      <c r="DD440" s="23"/>
      <c r="DE440" s="23"/>
      <c r="DF440" s="23"/>
      <c r="DG440" s="48"/>
      <c r="DH440" s="23"/>
      <c r="DQ440" s="16"/>
      <c r="DR440" s="16"/>
    </row>
    <row r="441" spans="1:122" s="50" customFormat="1" x14ac:dyDescent="0.2">
      <c r="A441" s="23"/>
      <c r="B441" s="46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47"/>
      <c r="S441" s="23"/>
      <c r="T441" s="48"/>
      <c r="U441" s="30"/>
      <c r="V441" s="30"/>
      <c r="W441" s="30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  <c r="BI441" s="49"/>
      <c r="BJ441" s="49"/>
      <c r="BK441" s="49"/>
      <c r="BL441" s="49"/>
      <c r="BM441" s="49"/>
      <c r="BN441" s="49"/>
      <c r="BO441" s="49"/>
      <c r="BP441" s="49"/>
      <c r="BQ441" s="49"/>
      <c r="BR441" s="49"/>
      <c r="BS441" s="49"/>
      <c r="BT441" s="49"/>
      <c r="BU441" s="49"/>
      <c r="BV441" s="49"/>
      <c r="BW441" s="49"/>
      <c r="BX441" s="49"/>
      <c r="BY441" s="49"/>
      <c r="BZ441" s="28"/>
      <c r="CA441" s="49"/>
      <c r="CB441" s="51"/>
      <c r="CC441" s="51"/>
      <c r="CD441" s="49"/>
      <c r="CE441" s="49"/>
      <c r="CF441" s="49"/>
      <c r="CG441" s="49"/>
      <c r="DA441" s="23"/>
      <c r="DB441" s="23"/>
      <c r="DC441" s="23"/>
      <c r="DD441" s="23"/>
      <c r="DE441" s="23"/>
      <c r="DF441" s="23"/>
      <c r="DG441" s="48"/>
      <c r="DH441" s="23"/>
      <c r="DQ441" s="16"/>
      <c r="DR441" s="16"/>
    </row>
    <row r="442" spans="1:122" s="50" customFormat="1" x14ac:dyDescent="0.2">
      <c r="A442" s="23"/>
      <c r="B442" s="46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47"/>
      <c r="S442" s="23"/>
      <c r="T442" s="48"/>
      <c r="U442" s="30"/>
      <c r="V442" s="30"/>
      <c r="W442" s="30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  <c r="BI442" s="49"/>
      <c r="BJ442" s="49"/>
      <c r="BK442" s="49"/>
      <c r="BL442" s="49"/>
      <c r="BM442" s="49"/>
      <c r="BN442" s="49"/>
      <c r="BO442" s="49"/>
      <c r="BP442" s="49"/>
      <c r="BQ442" s="49"/>
      <c r="BR442" s="49"/>
      <c r="BS442" s="49"/>
      <c r="BT442" s="49"/>
      <c r="BU442" s="49"/>
      <c r="BV442" s="49"/>
      <c r="BW442" s="49"/>
      <c r="BX442" s="49"/>
      <c r="BY442" s="49"/>
      <c r="BZ442" s="28"/>
      <c r="CA442" s="49"/>
      <c r="CB442" s="51"/>
      <c r="CC442" s="51"/>
      <c r="CD442" s="49"/>
      <c r="CE442" s="49"/>
      <c r="CF442" s="49"/>
      <c r="CG442" s="49"/>
      <c r="DA442" s="23"/>
      <c r="DB442" s="23"/>
      <c r="DC442" s="23"/>
      <c r="DD442" s="23"/>
      <c r="DE442" s="23"/>
      <c r="DF442" s="23"/>
      <c r="DG442" s="48"/>
      <c r="DH442" s="23"/>
      <c r="DQ442" s="16"/>
      <c r="DR442" s="16"/>
    </row>
    <row r="443" spans="1:122" s="50" customFormat="1" x14ac:dyDescent="0.2">
      <c r="A443" s="23"/>
      <c r="B443" s="46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47"/>
      <c r="S443" s="23"/>
      <c r="T443" s="48"/>
      <c r="U443" s="30"/>
      <c r="V443" s="30"/>
      <c r="W443" s="30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  <c r="BI443" s="49"/>
      <c r="BJ443" s="49"/>
      <c r="BK443" s="49"/>
      <c r="BL443" s="49"/>
      <c r="BM443" s="49"/>
      <c r="BN443" s="49"/>
      <c r="BO443" s="49"/>
      <c r="BP443" s="49"/>
      <c r="BQ443" s="49"/>
      <c r="BR443" s="49"/>
      <c r="BS443" s="49"/>
      <c r="BT443" s="49"/>
      <c r="BU443" s="49"/>
      <c r="BV443" s="49"/>
      <c r="BW443" s="49"/>
      <c r="BX443" s="49"/>
      <c r="BY443" s="49"/>
      <c r="BZ443" s="28"/>
      <c r="CA443" s="49"/>
      <c r="CB443" s="51"/>
      <c r="CC443" s="51"/>
      <c r="CD443" s="49"/>
      <c r="CE443" s="49"/>
      <c r="CF443" s="49"/>
      <c r="CG443" s="49"/>
      <c r="DA443" s="23"/>
      <c r="DB443" s="23"/>
      <c r="DC443" s="23"/>
      <c r="DD443" s="23"/>
      <c r="DE443" s="23"/>
      <c r="DF443" s="23"/>
      <c r="DG443" s="48"/>
      <c r="DH443" s="23"/>
      <c r="DQ443" s="16"/>
      <c r="DR443" s="16"/>
    </row>
    <row r="444" spans="1:122" s="50" customFormat="1" x14ac:dyDescent="0.2">
      <c r="A444" s="23"/>
      <c r="B444" s="46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47"/>
      <c r="S444" s="23"/>
      <c r="T444" s="48"/>
      <c r="U444" s="30"/>
      <c r="V444" s="30"/>
      <c r="W444" s="30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  <c r="BR444" s="49"/>
      <c r="BS444" s="49"/>
      <c r="BT444" s="49"/>
      <c r="BU444" s="49"/>
      <c r="BV444" s="49"/>
      <c r="BW444" s="49"/>
      <c r="BX444" s="49"/>
      <c r="BY444" s="49"/>
      <c r="BZ444" s="28"/>
      <c r="CA444" s="49"/>
      <c r="CB444" s="51"/>
      <c r="CC444" s="51"/>
      <c r="CD444" s="49"/>
      <c r="CE444" s="49"/>
      <c r="CF444" s="49"/>
      <c r="CG444" s="49"/>
      <c r="DA444" s="23"/>
      <c r="DB444" s="23"/>
      <c r="DC444" s="23"/>
      <c r="DD444" s="23"/>
      <c r="DE444" s="23"/>
      <c r="DF444" s="23"/>
      <c r="DG444" s="48"/>
      <c r="DH444" s="23"/>
      <c r="DQ444" s="16"/>
      <c r="DR444" s="16"/>
    </row>
    <row r="445" spans="1:122" s="50" customFormat="1" x14ac:dyDescent="0.2">
      <c r="A445" s="23"/>
      <c r="B445" s="46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47"/>
      <c r="S445" s="23"/>
      <c r="T445" s="48"/>
      <c r="U445" s="30"/>
      <c r="V445" s="30"/>
      <c r="W445" s="30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  <c r="BI445" s="49"/>
      <c r="BJ445" s="49"/>
      <c r="BK445" s="49"/>
      <c r="BL445" s="49"/>
      <c r="BM445" s="49"/>
      <c r="BN445" s="49"/>
      <c r="BO445" s="49"/>
      <c r="BP445" s="49"/>
      <c r="BQ445" s="49"/>
      <c r="BR445" s="49"/>
      <c r="BS445" s="49"/>
      <c r="BT445" s="49"/>
      <c r="BU445" s="49"/>
      <c r="BV445" s="49"/>
      <c r="BW445" s="49"/>
      <c r="BX445" s="49"/>
      <c r="BY445" s="49"/>
      <c r="BZ445" s="28"/>
      <c r="CA445" s="49"/>
      <c r="CB445" s="51"/>
      <c r="CC445" s="51"/>
      <c r="CD445" s="49"/>
      <c r="CE445" s="49"/>
      <c r="CF445" s="49"/>
      <c r="CG445" s="49"/>
      <c r="DA445" s="23"/>
      <c r="DB445" s="23"/>
      <c r="DC445" s="23"/>
      <c r="DD445" s="23"/>
      <c r="DE445" s="23"/>
      <c r="DF445" s="23"/>
      <c r="DG445" s="48"/>
      <c r="DH445" s="23"/>
      <c r="DQ445" s="16"/>
      <c r="DR445" s="16"/>
    </row>
    <row r="446" spans="1:122" s="50" customFormat="1" x14ac:dyDescent="0.2">
      <c r="A446" s="23"/>
      <c r="B446" s="46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47"/>
      <c r="S446" s="23"/>
      <c r="T446" s="48"/>
      <c r="U446" s="30"/>
      <c r="V446" s="30"/>
      <c r="W446" s="30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  <c r="BI446" s="49"/>
      <c r="BJ446" s="49"/>
      <c r="BK446" s="49"/>
      <c r="BL446" s="49"/>
      <c r="BM446" s="49"/>
      <c r="BN446" s="49"/>
      <c r="BO446" s="49"/>
      <c r="BP446" s="49"/>
      <c r="BQ446" s="49"/>
      <c r="BR446" s="49"/>
      <c r="BS446" s="49"/>
      <c r="BT446" s="49"/>
      <c r="BU446" s="49"/>
      <c r="BV446" s="49"/>
      <c r="BW446" s="49"/>
      <c r="BX446" s="49"/>
      <c r="BY446" s="49"/>
      <c r="BZ446" s="28"/>
      <c r="CA446" s="49"/>
      <c r="CB446" s="51"/>
      <c r="CC446" s="51"/>
      <c r="CD446" s="49"/>
      <c r="CE446" s="49"/>
      <c r="CF446" s="49"/>
      <c r="CG446" s="49"/>
      <c r="DA446" s="23"/>
      <c r="DB446" s="23"/>
      <c r="DC446" s="23"/>
      <c r="DD446" s="23"/>
      <c r="DE446" s="23"/>
      <c r="DF446" s="23"/>
      <c r="DG446" s="48"/>
      <c r="DH446" s="23"/>
      <c r="DQ446" s="16"/>
      <c r="DR446" s="16"/>
    </row>
    <row r="447" spans="1:122" s="50" customFormat="1" x14ac:dyDescent="0.2">
      <c r="A447" s="23"/>
      <c r="B447" s="46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47"/>
      <c r="S447" s="23"/>
      <c r="T447" s="48"/>
      <c r="U447" s="30"/>
      <c r="V447" s="30"/>
      <c r="W447" s="30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  <c r="BI447" s="49"/>
      <c r="BJ447" s="49"/>
      <c r="BK447" s="49"/>
      <c r="BL447" s="49"/>
      <c r="BM447" s="49"/>
      <c r="BN447" s="49"/>
      <c r="BO447" s="49"/>
      <c r="BP447" s="49"/>
      <c r="BQ447" s="49"/>
      <c r="BR447" s="49"/>
      <c r="BS447" s="49"/>
      <c r="BT447" s="49"/>
      <c r="BU447" s="49"/>
      <c r="BV447" s="49"/>
      <c r="BW447" s="49"/>
      <c r="BX447" s="49"/>
      <c r="BY447" s="49"/>
      <c r="BZ447" s="28"/>
      <c r="CA447" s="49"/>
      <c r="CB447" s="51"/>
      <c r="CC447" s="51"/>
      <c r="CD447" s="49"/>
      <c r="CE447" s="49"/>
      <c r="CF447" s="49"/>
      <c r="CG447" s="49"/>
      <c r="DA447" s="23"/>
      <c r="DB447" s="23"/>
      <c r="DC447" s="23"/>
      <c r="DD447" s="23"/>
      <c r="DE447" s="23"/>
      <c r="DF447" s="23"/>
      <c r="DG447" s="48"/>
      <c r="DH447" s="23"/>
      <c r="DQ447" s="16"/>
      <c r="DR447" s="16"/>
    </row>
    <row r="448" spans="1:122" s="50" customFormat="1" x14ac:dyDescent="0.2">
      <c r="A448" s="23"/>
      <c r="B448" s="46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47"/>
      <c r="S448" s="23"/>
      <c r="T448" s="48"/>
      <c r="U448" s="30"/>
      <c r="V448" s="30"/>
      <c r="W448" s="30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  <c r="BI448" s="49"/>
      <c r="BJ448" s="49"/>
      <c r="BK448" s="49"/>
      <c r="BL448" s="49"/>
      <c r="BM448" s="49"/>
      <c r="BN448" s="49"/>
      <c r="BO448" s="49"/>
      <c r="BP448" s="49"/>
      <c r="BQ448" s="49"/>
      <c r="BR448" s="49"/>
      <c r="BS448" s="49"/>
      <c r="BT448" s="49"/>
      <c r="BU448" s="49"/>
      <c r="BV448" s="49"/>
      <c r="BW448" s="49"/>
      <c r="BX448" s="49"/>
      <c r="BY448" s="49"/>
      <c r="BZ448" s="28"/>
      <c r="CA448" s="49"/>
      <c r="CB448" s="51"/>
      <c r="CC448" s="51"/>
      <c r="CD448" s="49"/>
      <c r="CE448" s="49"/>
      <c r="CF448" s="49"/>
      <c r="CG448" s="49"/>
      <c r="DA448" s="23"/>
      <c r="DB448" s="23"/>
      <c r="DC448" s="23"/>
      <c r="DD448" s="23"/>
      <c r="DE448" s="23"/>
      <c r="DF448" s="23"/>
      <c r="DG448" s="48"/>
      <c r="DH448" s="23"/>
      <c r="DQ448" s="16"/>
      <c r="DR448" s="16"/>
    </row>
    <row r="449" spans="1:122" s="50" customFormat="1" x14ac:dyDescent="0.2">
      <c r="A449" s="23"/>
      <c r="B449" s="46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47"/>
      <c r="S449" s="23"/>
      <c r="T449" s="48"/>
      <c r="U449" s="30"/>
      <c r="V449" s="30"/>
      <c r="W449" s="30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  <c r="BI449" s="49"/>
      <c r="BJ449" s="49"/>
      <c r="BK449" s="49"/>
      <c r="BL449" s="49"/>
      <c r="BM449" s="49"/>
      <c r="BN449" s="49"/>
      <c r="BO449" s="49"/>
      <c r="BP449" s="49"/>
      <c r="BQ449" s="49"/>
      <c r="BR449" s="49"/>
      <c r="BS449" s="49"/>
      <c r="BT449" s="49"/>
      <c r="BU449" s="49"/>
      <c r="BV449" s="49"/>
      <c r="BW449" s="49"/>
      <c r="BX449" s="49"/>
      <c r="BY449" s="49"/>
      <c r="BZ449" s="28"/>
      <c r="CA449" s="49"/>
      <c r="CB449" s="51"/>
      <c r="CC449" s="51"/>
      <c r="CD449" s="49"/>
      <c r="CE449" s="49"/>
      <c r="CF449" s="49"/>
      <c r="CG449" s="49"/>
      <c r="DA449" s="23"/>
      <c r="DB449" s="23"/>
      <c r="DC449" s="23"/>
      <c r="DD449" s="23"/>
      <c r="DE449" s="23"/>
      <c r="DF449" s="23"/>
      <c r="DG449" s="48"/>
      <c r="DH449" s="23"/>
      <c r="DQ449" s="16"/>
      <c r="DR449" s="16"/>
    </row>
    <row r="450" spans="1:122" s="50" customFormat="1" x14ac:dyDescent="0.2">
      <c r="A450" s="23"/>
      <c r="B450" s="46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47"/>
      <c r="S450" s="23"/>
      <c r="T450" s="48"/>
      <c r="U450" s="30"/>
      <c r="V450" s="30"/>
      <c r="W450" s="30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  <c r="BI450" s="49"/>
      <c r="BJ450" s="49"/>
      <c r="BK450" s="49"/>
      <c r="BL450" s="49"/>
      <c r="BM450" s="49"/>
      <c r="BN450" s="49"/>
      <c r="BO450" s="49"/>
      <c r="BP450" s="49"/>
      <c r="BQ450" s="49"/>
      <c r="BR450" s="49"/>
      <c r="BS450" s="49"/>
      <c r="BT450" s="49"/>
      <c r="BU450" s="49"/>
      <c r="BV450" s="49"/>
      <c r="BW450" s="49"/>
      <c r="BX450" s="49"/>
      <c r="BY450" s="49"/>
      <c r="BZ450" s="28"/>
      <c r="CA450" s="49"/>
      <c r="CB450" s="51"/>
      <c r="CC450" s="51"/>
      <c r="CD450" s="49"/>
      <c r="CE450" s="49"/>
      <c r="CF450" s="49"/>
      <c r="CG450" s="49"/>
      <c r="DA450" s="23"/>
      <c r="DB450" s="23"/>
      <c r="DC450" s="23"/>
      <c r="DD450" s="23"/>
      <c r="DE450" s="23"/>
      <c r="DF450" s="23"/>
      <c r="DG450" s="48"/>
      <c r="DH450" s="23"/>
      <c r="DQ450" s="16"/>
      <c r="DR450" s="16"/>
    </row>
    <row r="451" spans="1:122" s="50" customFormat="1" x14ac:dyDescent="0.2">
      <c r="A451" s="23"/>
      <c r="B451" s="46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47"/>
      <c r="S451" s="23"/>
      <c r="T451" s="48"/>
      <c r="U451" s="30"/>
      <c r="V451" s="30"/>
      <c r="W451" s="30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  <c r="BI451" s="49"/>
      <c r="BJ451" s="49"/>
      <c r="BK451" s="49"/>
      <c r="BL451" s="49"/>
      <c r="BM451" s="49"/>
      <c r="BN451" s="49"/>
      <c r="BO451" s="49"/>
      <c r="BP451" s="49"/>
      <c r="BQ451" s="49"/>
      <c r="BR451" s="49"/>
      <c r="BS451" s="49"/>
      <c r="BT451" s="49"/>
      <c r="BU451" s="49"/>
      <c r="BV451" s="49"/>
      <c r="BW451" s="49"/>
      <c r="BX451" s="49"/>
      <c r="BY451" s="49"/>
      <c r="BZ451" s="28"/>
      <c r="CA451" s="49"/>
      <c r="CB451" s="51"/>
      <c r="CC451" s="51"/>
      <c r="CD451" s="49"/>
      <c r="CE451" s="49"/>
      <c r="CF451" s="49"/>
      <c r="CG451" s="49"/>
      <c r="DA451" s="23"/>
      <c r="DB451" s="23"/>
      <c r="DC451" s="23"/>
      <c r="DD451" s="23"/>
      <c r="DE451" s="23"/>
      <c r="DF451" s="23"/>
      <c r="DG451" s="48"/>
      <c r="DH451" s="23"/>
      <c r="DQ451" s="16"/>
      <c r="DR451" s="16"/>
    </row>
    <row r="452" spans="1:122" s="50" customFormat="1" x14ac:dyDescent="0.2">
      <c r="A452" s="23"/>
      <c r="B452" s="46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47"/>
      <c r="S452" s="23"/>
      <c r="T452" s="48"/>
      <c r="U452" s="30"/>
      <c r="V452" s="30"/>
      <c r="W452" s="30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  <c r="BI452" s="49"/>
      <c r="BJ452" s="49"/>
      <c r="BK452" s="49"/>
      <c r="BL452" s="49"/>
      <c r="BM452" s="49"/>
      <c r="BN452" s="49"/>
      <c r="BO452" s="49"/>
      <c r="BP452" s="49"/>
      <c r="BQ452" s="49"/>
      <c r="BR452" s="49"/>
      <c r="BS452" s="49"/>
      <c r="BT452" s="49"/>
      <c r="BU452" s="49"/>
      <c r="BV452" s="49"/>
      <c r="BW452" s="49"/>
      <c r="BX452" s="49"/>
      <c r="BY452" s="49"/>
      <c r="BZ452" s="28"/>
      <c r="CA452" s="49"/>
      <c r="CB452" s="51"/>
      <c r="CC452" s="51"/>
      <c r="CD452" s="49"/>
      <c r="CE452" s="49"/>
      <c r="CF452" s="49"/>
      <c r="CG452" s="49"/>
      <c r="DA452" s="23"/>
      <c r="DB452" s="23"/>
      <c r="DC452" s="23"/>
      <c r="DD452" s="23"/>
      <c r="DE452" s="23"/>
      <c r="DF452" s="23"/>
      <c r="DG452" s="48"/>
      <c r="DH452" s="23"/>
      <c r="DQ452" s="16"/>
      <c r="DR452" s="16"/>
    </row>
    <row r="453" spans="1:122" s="50" customFormat="1" x14ac:dyDescent="0.2">
      <c r="A453" s="23"/>
      <c r="B453" s="46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47"/>
      <c r="S453" s="23"/>
      <c r="T453" s="48"/>
      <c r="U453" s="30"/>
      <c r="V453" s="30"/>
      <c r="W453" s="30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  <c r="BI453" s="49"/>
      <c r="BJ453" s="49"/>
      <c r="BK453" s="49"/>
      <c r="BL453" s="49"/>
      <c r="BM453" s="49"/>
      <c r="BN453" s="49"/>
      <c r="BO453" s="49"/>
      <c r="BP453" s="49"/>
      <c r="BQ453" s="49"/>
      <c r="BR453" s="49"/>
      <c r="BS453" s="49"/>
      <c r="BT453" s="49"/>
      <c r="BU453" s="49"/>
      <c r="BV453" s="49"/>
      <c r="BW453" s="49"/>
      <c r="BX453" s="49"/>
      <c r="BY453" s="49"/>
      <c r="BZ453" s="28"/>
      <c r="CA453" s="49"/>
      <c r="CB453" s="51"/>
      <c r="CC453" s="51"/>
      <c r="CD453" s="49"/>
      <c r="CE453" s="49"/>
      <c r="CF453" s="49"/>
      <c r="CG453" s="49"/>
      <c r="DA453" s="23"/>
      <c r="DB453" s="23"/>
      <c r="DC453" s="23"/>
      <c r="DD453" s="23"/>
      <c r="DE453" s="23"/>
      <c r="DF453" s="23"/>
      <c r="DG453" s="48"/>
      <c r="DH453" s="23"/>
      <c r="DQ453" s="16"/>
      <c r="DR453" s="16"/>
    </row>
    <row r="454" spans="1:122" s="50" customFormat="1" x14ac:dyDescent="0.2">
      <c r="A454" s="23"/>
      <c r="B454" s="46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47"/>
      <c r="S454" s="23"/>
      <c r="T454" s="48"/>
      <c r="U454" s="30"/>
      <c r="V454" s="30"/>
      <c r="W454" s="30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  <c r="BI454" s="49"/>
      <c r="BJ454" s="49"/>
      <c r="BK454" s="49"/>
      <c r="BL454" s="49"/>
      <c r="BM454" s="49"/>
      <c r="BN454" s="49"/>
      <c r="BO454" s="49"/>
      <c r="BP454" s="49"/>
      <c r="BQ454" s="49"/>
      <c r="BR454" s="49"/>
      <c r="BS454" s="49"/>
      <c r="BT454" s="49"/>
      <c r="BU454" s="49"/>
      <c r="BV454" s="49"/>
      <c r="BW454" s="49"/>
      <c r="BX454" s="49"/>
      <c r="BY454" s="49"/>
      <c r="BZ454" s="28"/>
      <c r="CA454" s="49"/>
      <c r="CB454" s="51"/>
      <c r="CC454" s="51"/>
      <c r="CD454" s="49"/>
      <c r="CE454" s="49"/>
      <c r="CF454" s="49"/>
      <c r="CG454" s="49"/>
      <c r="DA454" s="23"/>
      <c r="DB454" s="23"/>
      <c r="DC454" s="23"/>
      <c r="DD454" s="23"/>
      <c r="DE454" s="23"/>
      <c r="DF454" s="23"/>
      <c r="DG454" s="48"/>
      <c r="DH454" s="23"/>
      <c r="DQ454" s="16"/>
      <c r="DR454" s="16"/>
    </row>
    <row r="455" spans="1:122" s="50" customFormat="1" x14ac:dyDescent="0.2">
      <c r="A455" s="23"/>
      <c r="B455" s="46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47"/>
      <c r="S455" s="23"/>
      <c r="T455" s="48"/>
      <c r="U455" s="30"/>
      <c r="V455" s="30"/>
      <c r="W455" s="30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  <c r="BI455" s="49"/>
      <c r="BJ455" s="49"/>
      <c r="BK455" s="49"/>
      <c r="BL455" s="49"/>
      <c r="BM455" s="49"/>
      <c r="BN455" s="49"/>
      <c r="BO455" s="49"/>
      <c r="BP455" s="49"/>
      <c r="BQ455" s="49"/>
      <c r="BR455" s="49"/>
      <c r="BS455" s="49"/>
      <c r="BT455" s="49"/>
      <c r="BU455" s="49"/>
      <c r="BV455" s="49"/>
      <c r="BW455" s="49"/>
      <c r="BX455" s="49"/>
      <c r="BY455" s="49"/>
      <c r="BZ455" s="28"/>
      <c r="CA455" s="49"/>
      <c r="CB455" s="51"/>
      <c r="CC455" s="51"/>
      <c r="CD455" s="49"/>
      <c r="CE455" s="49"/>
      <c r="CF455" s="49"/>
      <c r="CG455" s="49"/>
      <c r="DA455" s="23"/>
      <c r="DB455" s="23"/>
      <c r="DC455" s="23"/>
      <c r="DD455" s="23"/>
      <c r="DE455" s="23"/>
      <c r="DF455" s="23"/>
      <c r="DG455" s="48"/>
      <c r="DH455" s="23"/>
      <c r="DQ455" s="16"/>
      <c r="DR455" s="16"/>
    </row>
    <row r="456" spans="1:122" s="50" customFormat="1" x14ac:dyDescent="0.2">
      <c r="A456" s="23"/>
      <c r="B456" s="46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47"/>
      <c r="S456" s="23"/>
      <c r="T456" s="48"/>
      <c r="U456" s="30"/>
      <c r="V456" s="30"/>
      <c r="W456" s="30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  <c r="BR456" s="49"/>
      <c r="BS456" s="49"/>
      <c r="BT456" s="49"/>
      <c r="BU456" s="49"/>
      <c r="BV456" s="49"/>
      <c r="BW456" s="49"/>
      <c r="BX456" s="49"/>
      <c r="BY456" s="49"/>
      <c r="BZ456" s="28"/>
      <c r="CA456" s="49"/>
      <c r="CB456" s="51"/>
      <c r="CC456" s="51"/>
      <c r="CD456" s="49"/>
      <c r="CE456" s="49"/>
      <c r="CF456" s="49"/>
      <c r="CG456" s="49"/>
      <c r="DA456" s="23"/>
      <c r="DB456" s="23"/>
      <c r="DC456" s="23"/>
      <c r="DD456" s="23"/>
      <c r="DE456" s="23"/>
      <c r="DF456" s="23"/>
      <c r="DG456" s="48"/>
      <c r="DH456" s="23"/>
      <c r="DQ456" s="16"/>
      <c r="DR456" s="16"/>
    </row>
    <row r="457" spans="1:122" s="50" customFormat="1" x14ac:dyDescent="0.2">
      <c r="A457" s="23"/>
      <c r="B457" s="46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47"/>
      <c r="S457" s="23"/>
      <c r="T457" s="48"/>
      <c r="U457" s="30"/>
      <c r="V457" s="30"/>
      <c r="W457" s="30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  <c r="BR457" s="49"/>
      <c r="BS457" s="49"/>
      <c r="BT457" s="49"/>
      <c r="BU457" s="49"/>
      <c r="BV457" s="49"/>
      <c r="BW457" s="49"/>
      <c r="BX457" s="49"/>
      <c r="BY457" s="49"/>
      <c r="BZ457" s="28"/>
      <c r="CA457" s="49"/>
      <c r="CB457" s="51"/>
      <c r="CC457" s="51"/>
      <c r="CD457" s="49"/>
      <c r="CE457" s="49"/>
      <c r="CF457" s="49"/>
      <c r="CG457" s="49"/>
      <c r="DA457" s="23"/>
      <c r="DB457" s="23"/>
      <c r="DC457" s="23"/>
      <c r="DD457" s="23"/>
      <c r="DE457" s="23"/>
      <c r="DF457" s="23"/>
      <c r="DG457" s="48"/>
      <c r="DH457" s="23"/>
      <c r="DQ457" s="16"/>
      <c r="DR457" s="16"/>
    </row>
    <row r="458" spans="1:122" s="50" customFormat="1" x14ac:dyDescent="0.2">
      <c r="A458" s="23"/>
      <c r="B458" s="46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47"/>
      <c r="S458" s="23"/>
      <c r="T458" s="48"/>
      <c r="U458" s="30"/>
      <c r="V458" s="30"/>
      <c r="W458" s="30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  <c r="BI458" s="49"/>
      <c r="BJ458" s="49"/>
      <c r="BK458" s="49"/>
      <c r="BL458" s="49"/>
      <c r="BM458" s="49"/>
      <c r="BN458" s="49"/>
      <c r="BO458" s="49"/>
      <c r="BP458" s="49"/>
      <c r="BQ458" s="49"/>
      <c r="BR458" s="49"/>
      <c r="BS458" s="49"/>
      <c r="BT458" s="49"/>
      <c r="BU458" s="49"/>
      <c r="BV458" s="49"/>
      <c r="BW458" s="49"/>
      <c r="BX458" s="49"/>
      <c r="BY458" s="49"/>
      <c r="BZ458" s="28"/>
      <c r="CA458" s="49"/>
      <c r="CB458" s="51"/>
      <c r="CC458" s="51"/>
      <c r="CD458" s="49"/>
      <c r="CE458" s="49"/>
      <c r="CF458" s="49"/>
      <c r="CG458" s="49"/>
      <c r="DA458" s="23"/>
      <c r="DB458" s="23"/>
      <c r="DC458" s="23"/>
      <c r="DD458" s="23"/>
      <c r="DE458" s="23"/>
      <c r="DF458" s="23"/>
      <c r="DG458" s="48"/>
      <c r="DH458" s="23"/>
      <c r="DQ458" s="16"/>
      <c r="DR458" s="16"/>
    </row>
    <row r="459" spans="1:122" s="50" customFormat="1" x14ac:dyDescent="0.2">
      <c r="A459" s="23"/>
      <c r="B459" s="46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47"/>
      <c r="S459" s="23"/>
      <c r="T459" s="48"/>
      <c r="U459" s="30"/>
      <c r="V459" s="30"/>
      <c r="W459" s="30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  <c r="BI459" s="49"/>
      <c r="BJ459" s="49"/>
      <c r="BK459" s="49"/>
      <c r="BL459" s="49"/>
      <c r="BM459" s="49"/>
      <c r="BN459" s="49"/>
      <c r="BO459" s="49"/>
      <c r="BP459" s="49"/>
      <c r="BQ459" s="49"/>
      <c r="BR459" s="49"/>
      <c r="BS459" s="49"/>
      <c r="BT459" s="49"/>
      <c r="BU459" s="49"/>
      <c r="BV459" s="49"/>
      <c r="BW459" s="49"/>
      <c r="BX459" s="49"/>
      <c r="BY459" s="49"/>
      <c r="BZ459" s="28"/>
      <c r="CA459" s="49"/>
      <c r="CB459" s="51"/>
      <c r="CC459" s="51"/>
      <c r="CD459" s="49"/>
      <c r="CE459" s="49"/>
      <c r="CF459" s="49"/>
      <c r="CG459" s="49"/>
      <c r="DA459" s="23"/>
      <c r="DB459" s="23"/>
      <c r="DC459" s="23"/>
      <c r="DD459" s="23"/>
      <c r="DE459" s="23"/>
      <c r="DF459" s="23"/>
      <c r="DG459" s="48"/>
      <c r="DH459" s="23"/>
      <c r="DQ459" s="16"/>
      <c r="DR459" s="16"/>
    </row>
    <row r="460" spans="1:122" s="50" customFormat="1" x14ac:dyDescent="0.2">
      <c r="A460" s="23"/>
      <c r="B460" s="46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47"/>
      <c r="S460" s="23"/>
      <c r="T460" s="48"/>
      <c r="U460" s="30"/>
      <c r="V460" s="30"/>
      <c r="W460" s="30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  <c r="BI460" s="49"/>
      <c r="BJ460" s="49"/>
      <c r="BK460" s="49"/>
      <c r="BL460" s="49"/>
      <c r="BM460" s="49"/>
      <c r="BN460" s="49"/>
      <c r="BO460" s="49"/>
      <c r="BP460" s="49"/>
      <c r="BQ460" s="49"/>
      <c r="BR460" s="49"/>
      <c r="BS460" s="49"/>
      <c r="BT460" s="49"/>
      <c r="BU460" s="49"/>
      <c r="BV460" s="49"/>
      <c r="BW460" s="49"/>
      <c r="BX460" s="49"/>
      <c r="BY460" s="49"/>
      <c r="BZ460" s="28"/>
      <c r="CA460" s="49"/>
      <c r="CB460" s="51"/>
      <c r="CC460" s="51"/>
      <c r="CD460" s="49"/>
      <c r="CE460" s="49"/>
      <c r="CF460" s="49"/>
      <c r="CG460" s="49"/>
      <c r="DA460" s="23"/>
      <c r="DB460" s="23"/>
      <c r="DC460" s="23"/>
      <c r="DD460" s="23"/>
      <c r="DE460" s="23"/>
      <c r="DF460" s="23"/>
      <c r="DG460" s="48"/>
      <c r="DH460" s="23"/>
      <c r="DQ460" s="16"/>
      <c r="DR460" s="16"/>
    </row>
    <row r="461" spans="1:122" s="50" customFormat="1" x14ac:dyDescent="0.2">
      <c r="A461" s="23"/>
      <c r="B461" s="46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47"/>
      <c r="S461" s="23"/>
      <c r="T461" s="48"/>
      <c r="U461" s="30"/>
      <c r="V461" s="30"/>
      <c r="W461" s="30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  <c r="BI461" s="49"/>
      <c r="BJ461" s="49"/>
      <c r="BK461" s="49"/>
      <c r="BL461" s="49"/>
      <c r="BM461" s="49"/>
      <c r="BN461" s="49"/>
      <c r="BO461" s="49"/>
      <c r="BP461" s="49"/>
      <c r="BQ461" s="49"/>
      <c r="BR461" s="49"/>
      <c r="BS461" s="49"/>
      <c r="BT461" s="49"/>
      <c r="BU461" s="49"/>
      <c r="BV461" s="49"/>
      <c r="BW461" s="49"/>
      <c r="BX461" s="49"/>
      <c r="BY461" s="49"/>
      <c r="BZ461" s="28"/>
      <c r="CA461" s="49"/>
      <c r="CB461" s="51"/>
      <c r="CC461" s="51"/>
      <c r="CD461" s="49"/>
      <c r="CE461" s="49"/>
      <c r="CF461" s="49"/>
      <c r="CG461" s="49"/>
      <c r="DA461" s="23"/>
      <c r="DB461" s="23"/>
      <c r="DC461" s="23"/>
      <c r="DD461" s="23"/>
      <c r="DE461" s="23"/>
      <c r="DF461" s="23"/>
      <c r="DG461" s="48"/>
      <c r="DH461" s="23"/>
      <c r="DQ461" s="16"/>
      <c r="DR461" s="16"/>
    </row>
    <row r="462" spans="1:122" s="50" customFormat="1" x14ac:dyDescent="0.2">
      <c r="A462" s="23"/>
      <c r="B462" s="46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47"/>
      <c r="S462" s="23"/>
      <c r="T462" s="48"/>
      <c r="U462" s="30"/>
      <c r="V462" s="30"/>
      <c r="W462" s="30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  <c r="BI462" s="49"/>
      <c r="BJ462" s="49"/>
      <c r="BK462" s="49"/>
      <c r="BL462" s="49"/>
      <c r="BM462" s="49"/>
      <c r="BN462" s="49"/>
      <c r="BO462" s="49"/>
      <c r="BP462" s="49"/>
      <c r="BQ462" s="49"/>
      <c r="BR462" s="49"/>
      <c r="BS462" s="49"/>
      <c r="BT462" s="49"/>
      <c r="BU462" s="49"/>
      <c r="BV462" s="49"/>
      <c r="BW462" s="49"/>
      <c r="BX462" s="49"/>
      <c r="BY462" s="49"/>
      <c r="BZ462" s="28"/>
      <c r="CA462" s="49"/>
      <c r="CB462" s="51"/>
      <c r="CC462" s="51"/>
      <c r="CD462" s="49"/>
      <c r="CE462" s="49"/>
      <c r="CF462" s="49"/>
      <c r="CG462" s="49"/>
      <c r="DA462" s="23"/>
      <c r="DB462" s="23"/>
      <c r="DC462" s="23"/>
      <c r="DD462" s="23"/>
      <c r="DE462" s="23"/>
      <c r="DF462" s="23"/>
      <c r="DG462" s="48"/>
      <c r="DH462" s="23"/>
      <c r="DQ462" s="16"/>
      <c r="DR462" s="16"/>
    </row>
    <row r="463" spans="1:122" s="50" customFormat="1" x14ac:dyDescent="0.2">
      <c r="A463" s="23"/>
      <c r="B463" s="46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47"/>
      <c r="S463" s="23"/>
      <c r="T463" s="48"/>
      <c r="U463" s="30"/>
      <c r="V463" s="30"/>
      <c r="W463" s="30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  <c r="BI463" s="49"/>
      <c r="BJ463" s="49"/>
      <c r="BK463" s="49"/>
      <c r="BL463" s="49"/>
      <c r="BM463" s="49"/>
      <c r="BN463" s="49"/>
      <c r="BO463" s="49"/>
      <c r="BP463" s="49"/>
      <c r="BQ463" s="49"/>
      <c r="BR463" s="49"/>
      <c r="BS463" s="49"/>
      <c r="BT463" s="49"/>
      <c r="BU463" s="49"/>
      <c r="BV463" s="49"/>
      <c r="BW463" s="49"/>
      <c r="BX463" s="49"/>
      <c r="BY463" s="49"/>
      <c r="BZ463" s="28"/>
      <c r="CA463" s="49"/>
      <c r="CB463" s="51"/>
      <c r="CC463" s="51"/>
      <c r="CD463" s="49"/>
      <c r="CE463" s="49"/>
      <c r="CF463" s="49"/>
      <c r="CG463" s="49"/>
      <c r="DA463" s="23"/>
      <c r="DB463" s="23"/>
      <c r="DC463" s="23"/>
      <c r="DD463" s="23"/>
      <c r="DE463" s="23"/>
      <c r="DF463" s="23"/>
      <c r="DG463" s="48"/>
      <c r="DH463" s="23"/>
      <c r="DQ463" s="16"/>
      <c r="DR463" s="16"/>
    </row>
    <row r="464" spans="1:122" s="50" customFormat="1" x14ac:dyDescent="0.2">
      <c r="A464" s="23"/>
      <c r="B464" s="46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47"/>
      <c r="S464" s="23"/>
      <c r="T464" s="48"/>
      <c r="U464" s="30"/>
      <c r="V464" s="30"/>
      <c r="W464" s="30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  <c r="BI464" s="49"/>
      <c r="BJ464" s="49"/>
      <c r="BK464" s="49"/>
      <c r="BL464" s="49"/>
      <c r="BM464" s="49"/>
      <c r="BN464" s="49"/>
      <c r="BO464" s="49"/>
      <c r="BP464" s="49"/>
      <c r="BQ464" s="49"/>
      <c r="BR464" s="49"/>
      <c r="BS464" s="49"/>
      <c r="BT464" s="49"/>
      <c r="BU464" s="49"/>
      <c r="BV464" s="49"/>
      <c r="BW464" s="49"/>
      <c r="BX464" s="49"/>
      <c r="BY464" s="49"/>
      <c r="BZ464" s="28"/>
      <c r="CA464" s="49"/>
      <c r="CB464" s="51"/>
      <c r="CC464" s="51"/>
      <c r="CD464" s="49"/>
      <c r="CE464" s="49"/>
      <c r="CF464" s="49"/>
      <c r="CG464" s="49"/>
      <c r="DA464" s="23"/>
      <c r="DB464" s="23"/>
      <c r="DC464" s="23"/>
      <c r="DD464" s="23"/>
      <c r="DE464" s="23"/>
      <c r="DF464" s="23"/>
      <c r="DG464" s="48"/>
      <c r="DH464" s="23"/>
      <c r="DQ464" s="16"/>
      <c r="DR464" s="16"/>
    </row>
    <row r="465" spans="1:122" s="50" customFormat="1" x14ac:dyDescent="0.2">
      <c r="A465" s="23"/>
      <c r="B465" s="46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47"/>
      <c r="S465" s="23"/>
      <c r="T465" s="48"/>
      <c r="U465" s="30"/>
      <c r="V465" s="30"/>
      <c r="W465" s="30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  <c r="BI465" s="49"/>
      <c r="BJ465" s="49"/>
      <c r="BK465" s="49"/>
      <c r="BL465" s="49"/>
      <c r="BM465" s="49"/>
      <c r="BN465" s="49"/>
      <c r="BO465" s="49"/>
      <c r="BP465" s="49"/>
      <c r="BQ465" s="49"/>
      <c r="BR465" s="49"/>
      <c r="BS465" s="49"/>
      <c r="BT465" s="49"/>
      <c r="BU465" s="49"/>
      <c r="BV465" s="49"/>
      <c r="BW465" s="49"/>
      <c r="BX465" s="49"/>
      <c r="BY465" s="49"/>
      <c r="BZ465" s="28"/>
      <c r="CA465" s="49"/>
      <c r="CB465" s="51"/>
      <c r="CC465" s="51"/>
      <c r="CD465" s="49"/>
      <c r="CE465" s="49"/>
      <c r="CF465" s="49"/>
      <c r="CG465" s="49"/>
      <c r="DA465" s="23"/>
      <c r="DB465" s="23"/>
      <c r="DC465" s="23"/>
      <c r="DD465" s="23"/>
      <c r="DE465" s="23"/>
      <c r="DF465" s="23"/>
      <c r="DG465" s="48"/>
      <c r="DH465" s="23"/>
      <c r="DQ465" s="16"/>
      <c r="DR465" s="16"/>
    </row>
    <row r="466" spans="1:122" s="50" customFormat="1" x14ac:dyDescent="0.2">
      <c r="A466" s="23"/>
      <c r="B466" s="46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47"/>
      <c r="S466" s="23"/>
      <c r="T466" s="48"/>
      <c r="U466" s="30"/>
      <c r="V466" s="30"/>
      <c r="W466" s="30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  <c r="BI466" s="49"/>
      <c r="BJ466" s="49"/>
      <c r="BK466" s="49"/>
      <c r="BL466" s="49"/>
      <c r="BM466" s="49"/>
      <c r="BN466" s="49"/>
      <c r="BO466" s="49"/>
      <c r="BP466" s="49"/>
      <c r="BQ466" s="49"/>
      <c r="BR466" s="49"/>
      <c r="BS466" s="49"/>
      <c r="BT466" s="49"/>
      <c r="BU466" s="49"/>
      <c r="BV466" s="49"/>
      <c r="BW466" s="49"/>
      <c r="BX466" s="49"/>
      <c r="BY466" s="49"/>
      <c r="BZ466" s="28"/>
      <c r="CA466" s="49"/>
      <c r="CB466" s="51"/>
      <c r="CC466" s="51"/>
      <c r="CD466" s="49"/>
      <c r="CE466" s="49"/>
      <c r="CF466" s="49"/>
      <c r="CG466" s="49"/>
      <c r="DA466" s="23"/>
      <c r="DB466" s="23"/>
      <c r="DC466" s="23"/>
      <c r="DD466" s="23"/>
      <c r="DE466" s="23"/>
      <c r="DF466" s="23"/>
      <c r="DG466" s="48"/>
      <c r="DH466" s="23"/>
      <c r="DQ466" s="16"/>
      <c r="DR466" s="16"/>
    </row>
    <row r="467" spans="1:122" s="50" customFormat="1" x14ac:dyDescent="0.2">
      <c r="A467" s="23"/>
      <c r="B467" s="46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47"/>
      <c r="S467" s="23"/>
      <c r="T467" s="48"/>
      <c r="U467" s="30"/>
      <c r="V467" s="30"/>
      <c r="W467" s="30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  <c r="BI467" s="49"/>
      <c r="BJ467" s="49"/>
      <c r="BK467" s="49"/>
      <c r="BL467" s="49"/>
      <c r="BM467" s="49"/>
      <c r="BN467" s="49"/>
      <c r="BO467" s="49"/>
      <c r="BP467" s="49"/>
      <c r="BQ467" s="49"/>
      <c r="BR467" s="49"/>
      <c r="BS467" s="49"/>
      <c r="BT467" s="49"/>
      <c r="BU467" s="49"/>
      <c r="BV467" s="49"/>
      <c r="BW467" s="49"/>
      <c r="BX467" s="49"/>
      <c r="BY467" s="49"/>
      <c r="BZ467" s="28"/>
      <c r="CA467" s="49"/>
      <c r="CB467" s="51"/>
      <c r="CC467" s="51"/>
      <c r="CD467" s="49"/>
      <c r="CE467" s="49"/>
      <c r="CF467" s="49"/>
      <c r="CG467" s="49"/>
      <c r="DA467" s="23"/>
      <c r="DB467" s="23"/>
      <c r="DC467" s="23"/>
      <c r="DD467" s="23"/>
      <c r="DE467" s="23"/>
      <c r="DF467" s="23"/>
      <c r="DG467" s="48"/>
      <c r="DH467" s="23"/>
      <c r="DQ467" s="16"/>
      <c r="DR467" s="16"/>
    </row>
    <row r="468" spans="1:122" s="50" customFormat="1" x14ac:dyDescent="0.2">
      <c r="A468" s="23"/>
      <c r="B468" s="46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47"/>
      <c r="S468" s="23"/>
      <c r="T468" s="48"/>
      <c r="U468" s="30"/>
      <c r="V468" s="30"/>
      <c r="W468" s="30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  <c r="BI468" s="49"/>
      <c r="BJ468" s="49"/>
      <c r="BK468" s="49"/>
      <c r="BL468" s="49"/>
      <c r="BM468" s="49"/>
      <c r="BN468" s="49"/>
      <c r="BO468" s="49"/>
      <c r="BP468" s="49"/>
      <c r="BQ468" s="49"/>
      <c r="BR468" s="49"/>
      <c r="BS468" s="49"/>
      <c r="BT468" s="49"/>
      <c r="BU468" s="49"/>
      <c r="BV468" s="49"/>
      <c r="BW468" s="49"/>
      <c r="BX468" s="49"/>
      <c r="BY468" s="49"/>
      <c r="BZ468" s="28"/>
      <c r="CA468" s="49"/>
      <c r="CB468" s="51"/>
      <c r="CC468" s="51"/>
      <c r="CD468" s="49"/>
      <c r="CE468" s="49"/>
      <c r="CF468" s="49"/>
      <c r="CG468" s="49"/>
      <c r="DA468" s="23"/>
      <c r="DB468" s="23"/>
      <c r="DC468" s="23"/>
      <c r="DD468" s="23"/>
      <c r="DE468" s="23"/>
      <c r="DF468" s="23"/>
      <c r="DG468" s="48"/>
      <c r="DH468" s="23"/>
      <c r="DQ468" s="16"/>
      <c r="DR468" s="16"/>
    </row>
    <row r="469" spans="1:122" s="50" customFormat="1" x14ac:dyDescent="0.2">
      <c r="A469" s="23"/>
      <c r="B469" s="46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47"/>
      <c r="S469" s="23"/>
      <c r="T469" s="48"/>
      <c r="U469" s="30"/>
      <c r="V469" s="30"/>
      <c r="W469" s="30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  <c r="BI469" s="49"/>
      <c r="BJ469" s="49"/>
      <c r="BK469" s="49"/>
      <c r="BL469" s="49"/>
      <c r="BM469" s="49"/>
      <c r="BN469" s="49"/>
      <c r="BO469" s="49"/>
      <c r="BP469" s="49"/>
      <c r="BQ469" s="49"/>
      <c r="BR469" s="49"/>
      <c r="BS469" s="49"/>
      <c r="BT469" s="49"/>
      <c r="BU469" s="49"/>
      <c r="BV469" s="49"/>
      <c r="BW469" s="49"/>
      <c r="BX469" s="49"/>
      <c r="BY469" s="49"/>
      <c r="BZ469" s="28"/>
      <c r="CA469" s="49"/>
      <c r="CB469" s="51"/>
      <c r="CC469" s="51"/>
      <c r="CD469" s="49"/>
      <c r="CE469" s="49"/>
      <c r="CF469" s="49"/>
      <c r="CG469" s="49"/>
      <c r="DA469" s="23"/>
      <c r="DB469" s="23"/>
      <c r="DC469" s="23"/>
      <c r="DD469" s="23"/>
      <c r="DE469" s="23"/>
      <c r="DF469" s="23"/>
      <c r="DG469" s="48"/>
      <c r="DH469" s="23"/>
      <c r="DQ469" s="16"/>
      <c r="DR469" s="16"/>
    </row>
    <row r="470" spans="1:122" s="50" customFormat="1" x14ac:dyDescent="0.2">
      <c r="A470" s="23"/>
      <c r="B470" s="46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47"/>
      <c r="S470" s="23"/>
      <c r="T470" s="48"/>
      <c r="U470" s="30"/>
      <c r="V470" s="30"/>
      <c r="W470" s="30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  <c r="BR470" s="49"/>
      <c r="BS470" s="49"/>
      <c r="BT470" s="49"/>
      <c r="BU470" s="49"/>
      <c r="BV470" s="49"/>
      <c r="BW470" s="49"/>
      <c r="BX470" s="49"/>
      <c r="BY470" s="49"/>
      <c r="BZ470" s="28"/>
      <c r="CA470" s="49"/>
      <c r="CB470" s="51"/>
      <c r="CC470" s="51"/>
      <c r="CD470" s="49"/>
      <c r="CE470" s="49"/>
      <c r="CF470" s="49"/>
      <c r="CG470" s="49"/>
      <c r="DA470" s="23"/>
      <c r="DB470" s="23"/>
      <c r="DC470" s="23"/>
      <c r="DD470" s="23"/>
      <c r="DE470" s="23"/>
      <c r="DF470" s="23"/>
      <c r="DG470" s="48"/>
      <c r="DH470" s="23"/>
      <c r="DQ470" s="16"/>
      <c r="DR470" s="16"/>
    </row>
    <row r="471" spans="1:122" s="50" customFormat="1" x14ac:dyDescent="0.2">
      <c r="A471" s="23"/>
      <c r="B471" s="46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47"/>
      <c r="S471" s="23"/>
      <c r="T471" s="48"/>
      <c r="U471" s="30"/>
      <c r="V471" s="30"/>
      <c r="W471" s="30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  <c r="BI471" s="49"/>
      <c r="BJ471" s="49"/>
      <c r="BK471" s="49"/>
      <c r="BL471" s="49"/>
      <c r="BM471" s="49"/>
      <c r="BN471" s="49"/>
      <c r="BO471" s="49"/>
      <c r="BP471" s="49"/>
      <c r="BQ471" s="49"/>
      <c r="BR471" s="49"/>
      <c r="BS471" s="49"/>
      <c r="BT471" s="49"/>
      <c r="BU471" s="49"/>
      <c r="BV471" s="49"/>
      <c r="BW471" s="49"/>
      <c r="BX471" s="49"/>
      <c r="BY471" s="49"/>
      <c r="BZ471" s="28"/>
      <c r="CA471" s="49"/>
      <c r="CB471" s="51"/>
      <c r="CC471" s="51"/>
      <c r="CD471" s="49"/>
      <c r="CE471" s="49"/>
      <c r="CF471" s="49"/>
      <c r="CG471" s="49"/>
      <c r="DA471" s="23"/>
      <c r="DB471" s="23"/>
      <c r="DC471" s="23"/>
      <c r="DD471" s="23"/>
      <c r="DE471" s="23"/>
      <c r="DF471" s="23"/>
      <c r="DG471" s="48"/>
      <c r="DH471" s="23"/>
      <c r="DQ471" s="16"/>
      <c r="DR471" s="16"/>
    </row>
    <row r="472" spans="1:122" s="50" customFormat="1" x14ac:dyDescent="0.2">
      <c r="A472" s="23"/>
      <c r="B472" s="46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47"/>
      <c r="S472" s="23"/>
      <c r="T472" s="48"/>
      <c r="U472" s="30"/>
      <c r="V472" s="30"/>
      <c r="W472" s="30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  <c r="BI472" s="49"/>
      <c r="BJ472" s="49"/>
      <c r="BK472" s="49"/>
      <c r="BL472" s="49"/>
      <c r="BM472" s="49"/>
      <c r="BN472" s="49"/>
      <c r="BO472" s="49"/>
      <c r="BP472" s="49"/>
      <c r="BQ472" s="49"/>
      <c r="BR472" s="49"/>
      <c r="BS472" s="49"/>
      <c r="BT472" s="49"/>
      <c r="BU472" s="49"/>
      <c r="BV472" s="49"/>
      <c r="BW472" s="49"/>
      <c r="BX472" s="49"/>
      <c r="BY472" s="49"/>
      <c r="BZ472" s="28"/>
      <c r="CA472" s="49"/>
      <c r="CB472" s="51"/>
      <c r="CC472" s="51"/>
      <c r="CD472" s="49"/>
      <c r="CE472" s="49"/>
      <c r="CF472" s="49"/>
      <c r="CG472" s="49"/>
      <c r="DA472" s="23"/>
      <c r="DB472" s="23"/>
      <c r="DC472" s="23"/>
      <c r="DD472" s="23"/>
      <c r="DE472" s="23"/>
      <c r="DF472" s="23"/>
      <c r="DG472" s="48"/>
      <c r="DH472" s="23"/>
      <c r="DQ472" s="16"/>
      <c r="DR472" s="16"/>
    </row>
    <row r="473" spans="1:122" s="50" customFormat="1" x14ac:dyDescent="0.2">
      <c r="A473" s="23"/>
      <c r="B473" s="46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47"/>
      <c r="S473" s="23"/>
      <c r="T473" s="48"/>
      <c r="U473" s="30"/>
      <c r="V473" s="30"/>
      <c r="W473" s="30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  <c r="BI473" s="49"/>
      <c r="BJ473" s="49"/>
      <c r="BK473" s="49"/>
      <c r="BL473" s="49"/>
      <c r="BM473" s="49"/>
      <c r="BN473" s="49"/>
      <c r="BO473" s="49"/>
      <c r="BP473" s="49"/>
      <c r="BQ473" s="49"/>
      <c r="BR473" s="49"/>
      <c r="BS473" s="49"/>
      <c r="BT473" s="49"/>
      <c r="BU473" s="49"/>
      <c r="BV473" s="49"/>
      <c r="BW473" s="49"/>
      <c r="BX473" s="49"/>
      <c r="BY473" s="49"/>
      <c r="BZ473" s="28"/>
      <c r="CA473" s="49"/>
      <c r="CB473" s="51"/>
      <c r="CC473" s="51"/>
      <c r="CD473" s="49"/>
      <c r="CE473" s="49"/>
      <c r="CF473" s="49"/>
      <c r="CG473" s="49"/>
      <c r="DA473" s="23"/>
      <c r="DB473" s="23"/>
      <c r="DC473" s="23"/>
      <c r="DD473" s="23"/>
      <c r="DE473" s="23"/>
      <c r="DF473" s="23"/>
      <c r="DG473" s="48"/>
      <c r="DH473" s="23"/>
      <c r="DQ473" s="16"/>
      <c r="DR473" s="16"/>
    </row>
    <row r="474" spans="1:122" s="50" customFormat="1" x14ac:dyDescent="0.2">
      <c r="A474" s="23"/>
      <c r="B474" s="46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47"/>
      <c r="S474" s="23"/>
      <c r="T474" s="48"/>
      <c r="U474" s="30"/>
      <c r="V474" s="30"/>
      <c r="W474" s="30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  <c r="BI474" s="49"/>
      <c r="BJ474" s="49"/>
      <c r="BK474" s="49"/>
      <c r="BL474" s="49"/>
      <c r="BM474" s="49"/>
      <c r="BN474" s="49"/>
      <c r="BO474" s="49"/>
      <c r="BP474" s="49"/>
      <c r="BQ474" s="49"/>
      <c r="BR474" s="49"/>
      <c r="BS474" s="49"/>
      <c r="BT474" s="49"/>
      <c r="BU474" s="49"/>
      <c r="BV474" s="49"/>
      <c r="BW474" s="49"/>
      <c r="BX474" s="49"/>
      <c r="BY474" s="49"/>
      <c r="BZ474" s="28"/>
      <c r="CA474" s="49"/>
      <c r="CB474" s="51"/>
      <c r="CC474" s="51"/>
      <c r="CD474" s="49"/>
      <c r="CE474" s="49"/>
      <c r="CF474" s="49"/>
      <c r="CG474" s="49"/>
      <c r="DA474" s="23"/>
      <c r="DB474" s="23"/>
      <c r="DC474" s="23"/>
      <c r="DD474" s="23"/>
      <c r="DE474" s="23"/>
      <c r="DF474" s="23"/>
      <c r="DG474" s="48"/>
      <c r="DH474" s="23"/>
      <c r="DQ474" s="16"/>
      <c r="DR474" s="16"/>
    </row>
    <row r="475" spans="1:122" s="50" customFormat="1" x14ac:dyDescent="0.2">
      <c r="A475" s="23"/>
      <c r="B475" s="46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47"/>
      <c r="S475" s="23"/>
      <c r="T475" s="48"/>
      <c r="U475" s="30"/>
      <c r="V475" s="30"/>
      <c r="W475" s="30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  <c r="BI475" s="49"/>
      <c r="BJ475" s="49"/>
      <c r="BK475" s="49"/>
      <c r="BL475" s="49"/>
      <c r="BM475" s="49"/>
      <c r="BN475" s="49"/>
      <c r="BO475" s="49"/>
      <c r="BP475" s="49"/>
      <c r="BQ475" s="49"/>
      <c r="BR475" s="49"/>
      <c r="BS475" s="49"/>
      <c r="BT475" s="49"/>
      <c r="BU475" s="49"/>
      <c r="BV475" s="49"/>
      <c r="BW475" s="49"/>
      <c r="BX475" s="49"/>
      <c r="BY475" s="49"/>
      <c r="BZ475" s="28"/>
      <c r="CA475" s="49"/>
      <c r="CB475" s="51"/>
      <c r="CC475" s="51"/>
      <c r="CD475" s="49"/>
      <c r="CE475" s="49"/>
      <c r="CF475" s="49"/>
      <c r="CG475" s="49"/>
      <c r="DA475" s="23"/>
      <c r="DB475" s="23"/>
      <c r="DC475" s="23"/>
      <c r="DD475" s="23"/>
      <c r="DE475" s="23"/>
      <c r="DF475" s="23"/>
      <c r="DG475" s="48"/>
      <c r="DH475" s="23"/>
      <c r="DQ475" s="16"/>
      <c r="DR475" s="16"/>
    </row>
    <row r="476" spans="1:122" s="50" customFormat="1" x14ac:dyDescent="0.2">
      <c r="A476" s="23"/>
      <c r="B476" s="46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47"/>
      <c r="S476" s="23"/>
      <c r="T476" s="48"/>
      <c r="U476" s="30"/>
      <c r="V476" s="30"/>
      <c r="W476" s="30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  <c r="BI476" s="49"/>
      <c r="BJ476" s="49"/>
      <c r="BK476" s="49"/>
      <c r="BL476" s="49"/>
      <c r="BM476" s="49"/>
      <c r="BN476" s="49"/>
      <c r="BO476" s="49"/>
      <c r="BP476" s="49"/>
      <c r="BQ476" s="49"/>
      <c r="BR476" s="49"/>
      <c r="BS476" s="49"/>
      <c r="BT476" s="49"/>
      <c r="BU476" s="49"/>
      <c r="BV476" s="49"/>
      <c r="BW476" s="49"/>
      <c r="BX476" s="49"/>
      <c r="BY476" s="49"/>
      <c r="BZ476" s="28"/>
      <c r="CA476" s="49"/>
      <c r="CB476" s="51"/>
      <c r="CC476" s="51"/>
      <c r="CD476" s="49"/>
      <c r="CE476" s="49"/>
      <c r="CF476" s="49"/>
      <c r="CG476" s="49"/>
      <c r="DA476" s="23"/>
      <c r="DB476" s="23"/>
      <c r="DC476" s="23"/>
      <c r="DD476" s="23"/>
      <c r="DE476" s="23"/>
      <c r="DF476" s="23"/>
      <c r="DG476" s="48"/>
      <c r="DH476" s="23"/>
      <c r="DQ476" s="16"/>
      <c r="DR476" s="16"/>
    </row>
    <row r="477" spans="1:122" s="50" customFormat="1" x14ac:dyDescent="0.2">
      <c r="A477" s="23"/>
      <c r="B477" s="46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47"/>
      <c r="S477" s="23"/>
      <c r="T477" s="48"/>
      <c r="U477" s="30"/>
      <c r="V477" s="30"/>
      <c r="W477" s="30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  <c r="BI477" s="49"/>
      <c r="BJ477" s="49"/>
      <c r="BK477" s="49"/>
      <c r="BL477" s="49"/>
      <c r="BM477" s="49"/>
      <c r="BN477" s="49"/>
      <c r="BO477" s="49"/>
      <c r="BP477" s="49"/>
      <c r="BQ477" s="49"/>
      <c r="BR477" s="49"/>
      <c r="BS477" s="49"/>
      <c r="BT477" s="49"/>
      <c r="BU477" s="49"/>
      <c r="BV477" s="49"/>
      <c r="BW477" s="49"/>
      <c r="BX477" s="49"/>
      <c r="BY477" s="49"/>
      <c r="BZ477" s="28"/>
      <c r="CA477" s="49"/>
      <c r="CB477" s="51"/>
      <c r="CC477" s="51"/>
      <c r="CD477" s="49"/>
      <c r="CE477" s="49"/>
      <c r="CF477" s="49"/>
      <c r="CG477" s="49"/>
      <c r="DA477" s="23"/>
      <c r="DB477" s="23"/>
      <c r="DC477" s="23"/>
      <c r="DD477" s="23"/>
      <c r="DE477" s="23"/>
      <c r="DF477" s="23"/>
      <c r="DG477" s="48"/>
      <c r="DH477" s="23"/>
      <c r="DQ477" s="16"/>
      <c r="DR477" s="16"/>
    </row>
    <row r="478" spans="1:122" s="50" customFormat="1" x14ac:dyDescent="0.2">
      <c r="A478" s="23"/>
      <c r="B478" s="46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47"/>
      <c r="S478" s="23"/>
      <c r="T478" s="48"/>
      <c r="U478" s="30"/>
      <c r="V478" s="30"/>
      <c r="W478" s="30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  <c r="BI478" s="49"/>
      <c r="BJ478" s="49"/>
      <c r="BK478" s="49"/>
      <c r="BL478" s="49"/>
      <c r="BM478" s="49"/>
      <c r="BN478" s="49"/>
      <c r="BO478" s="49"/>
      <c r="BP478" s="49"/>
      <c r="BQ478" s="49"/>
      <c r="BR478" s="49"/>
      <c r="BS478" s="49"/>
      <c r="BT478" s="49"/>
      <c r="BU478" s="49"/>
      <c r="BV478" s="49"/>
      <c r="BW478" s="49"/>
      <c r="BX478" s="49"/>
      <c r="BY478" s="49"/>
      <c r="BZ478" s="28"/>
      <c r="CA478" s="49"/>
      <c r="CB478" s="51"/>
      <c r="CC478" s="51"/>
      <c r="CD478" s="49"/>
      <c r="CE478" s="49"/>
      <c r="CF478" s="49"/>
      <c r="CG478" s="49"/>
      <c r="DA478" s="23"/>
      <c r="DB478" s="23"/>
      <c r="DC478" s="23"/>
      <c r="DD478" s="23"/>
      <c r="DE478" s="23"/>
      <c r="DF478" s="23"/>
      <c r="DG478" s="48"/>
      <c r="DH478" s="23"/>
      <c r="DQ478" s="16"/>
      <c r="DR478" s="16"/>
    </row>
    <row r="479" spans="1:122" s="50" customFormat="1" x14ac:dyDescent="0.2">
      <c r="A479" s="23"/>
      <c r="B479" s="46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47"/>
      <c r="S479" s="23"/>
      <c r="T479" s="48"/>
      <c r="U479" s="30"/>
      <c r="V479" s="30"/>
      <c r="W479" s="30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  <c r="BI479" s="49"/>
      <c r="BJ479" s="49"/>
      <c r="BK479" s="49"/>
      <c r="BL479" s="49"/>
      <c r="BM479" s="49"/>
      <c r="BN479" s="49"/>
      <c r="BO479" s="49"/>
      <c r="BP479" s="49"/>
      <c r="BQ479" s="49"/>
      <c r="BR479" s="49"/>
      <c r="BS479" s="49"/>
      <c r="BT479" s="49"/>
      <c r="BU479" s="49"/>
      <c r="BV479" s="49"/>
      <c r="BW479" s="49"/>
      <c r="BX479" s="49"/>
      <c r="BY479" s="49"/>
      <c r="BZ479" s="28"/>
      <c r="CA479" s="49"/>
      <c r="CB479" s="51"/>
      <c r="CC479" s="51"/>
      <c r="CD479" s="49"/>
      <c r="CE479" s="49"/>
      <c r="CF479" s="49"/>
      <c r="CG479" s="49"/>
      <c r="DA479" s="23"/>
      <c r="DB479" s="23"/>
      <c r="DC479" s="23"/>
      <c r="DD479" s="23"/>
      <c r="DE479" s="23"/>
      <c r="DF479" s="23"/>
      <c r="DG479" s="48"/>
      <c r="DH479" s="23"/>
      <c r="DQ479" s="16"/>
      <c r="DR479" s="16"/>
    </row>
    <row r="480" spans="1:122" s="50" customFormat="1" x14ac:dyDescent="0.2">
      <c r="A480" s="23"/>
      <c r="B480" s="46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47"/>
      <c r="S480" s="23"/>
      <c r="T480" s="48"/>
      <c r="U480" s="30"/>
      <c r="V480" s="30"/>
      <c r="W480" s="30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  <c r="BI480" s="49"/>
      <c r="BJ480" s="49"/>
      <c r="BK480" s="49"/>
      <c r="BL480" s="49"/>
      <c r="BM480" s="49"/>
      <c r="BN480" s="49"/>
      <c r="BO480" s="49"/>
      <c r="BP480" s="49"/>
      <c r="BQ480" s="49"/>
      <c r="BR480" s="49"/>
      <c r="BS480" s="49"/>
      <c r="BT480" s="49"/>
      <c r="BU480" s="49"/>
      <c r="BV480" s="49"/>
      <c r="BW480" s="49"/>
      <c r="BX480" s="49"/>
      <c r="BY480" s="49"/>
      <c r="BZ480" s="28"/>
      <c r="CA480" s="49"/>
      <c r="CB480" s="51"/>
      <c r="CC480" s="51"/>
      <c r="CD480" s="49"/>
      <c r="CE480" s="49"/>
      <c r="CF480" s="49"/>
      <c r="CG480" s="49"/>
      <c r="DA480" s="23"/>
      <c r="DB480" s="23"/>
      <c r="DC480" s="23"/>
      <c r="DD480" s="23"/>
      <c r="DE480" s="23"/>
      <c r="DF480" s="23"/>
      <c r="DG480" s="48"/>
      <c r="DH480" s="23"/>
      <c r="DQ480" s="16"/>
      <c r="DR480" s="16"/>
    </row>
    <row r="481" spans="1:122" s="50" customFormat="1" x14ac:dyDescent="0.2">
      <c r="A481" s="23"/>
      <c r="B481" s="46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47"/>
      <c r="S481" s="23"/>
      <c r="T481" s="48"/>
      <c r="U481" s="30"/>
      <c r="V481" s="30"/>
      <c r="W481" s="30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  <c r="BI481" s="49"/>
      <c r="BJ481" s="49"/>
      <c r="BK481" s="49"/>
      <c r="BL481" s="49"/>
      <c r="BM481" s="49"/>
      <c r="BN481" s="49"/>
      <c r="BO481" s="49"/>
      <c r="BP481" s="49"/>
      <c r="BQ481" s="49"/>
      <c r="BR481" s="49"/>
      <c r="BS481" s="49"/>
      <c r="BT481" s="49"/>
      <c r="BU481" s="49"/>
      <c r="BV481" s="49"/>
      <c r="BW481" s="49"/>
      <c r="BX481" s="49"/>
      <c r="BY481" s="49"/>
      <c r="BZ481" s="28"/>
      <c r="CA481" s="49"/>
      <c r="CB481" s="51"/>
      <c r="CC481" s="51"/>
      <c r="CD481" s="49"/>
      <c r="CE481" s="49"/>
      <c r="CF481" s="49"/>
      <c r="CG481" s="49"/>
      <c r="DA481" s="23"/>
      <c r="DB481" s="23"/>
      <c r="DC481" s="23"/>
      <c r="DD481" s="23"/>
      <c r="DE481" s="23"/>
      <c r="DF481" s="23"/>
      <c r="DG481" s="48"/>
      <c r="DH481" s="23"/>
      <c r="DQ481" s="16"/>
      <c r="DR481" s="16"/>
    </row>
    <row r="482" spans="1:122" s="50" customFormat="1" x14ac:dyDescent="0.2">
      <c r="A482" s="23"/>
      <c r="B482" s="46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47"/>
      <c r="S482" s="23"/>
      <c r="T482" s="48"/>
      <c r="U482" s="30"/>
      <c r="V482" s="30"/>
      <c r="W482" s="30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  <c r="BI482" s="49"/>
      <c r="BJ482" s="49"/>
      <c r="BK482" s="49"/>
      <c r="BL482" s="49"/>
      <c r="BM482" s="49"/>
      <c r="BN482" s="49"/>
      <c r="BO482" s="49"/>
      <c r="BP482" s="49"/>
      <c r="BQ482" s="49"/>
      <c r="BR482" s="49"/>
      <c r="BS482" s="49"/>
      <c r="BT482" s="49"/>
      <c r="BU482" s="49"/>
      <c r="BV482" s="49"/>
      <c r="BW482" s="49"/>
      <c r="BX482" s="49"/>
      <c r="BY482" s="49"/>
      <c r="BZ482" s="28"/>
      <c r="CA482" s="49"/>
      <c r="CB482" s="51"/>
      <c r="CC482" s="51"/>
      <c r="CD482" s="49"/>
      <c r="CE482" s="49"/>
      <c r="CF482" s="49"/>
      <c r="CG482" s="49"/>
      <c r="DA482" s="23"/>
      <c r="DB482" s="23"/>
      <c r="DC482" s="23"/>
      <c r="DD482" s="23"/>
      <c r="DE482" s="23"/>
      <c r="DF482" s="23"/>
      <c r="DG482" s="48"/>
      <c r="DH482" s="23"/>
      <c r="DQ482" s="16"/>
      <c r="DR482" s="16"/>
    </row>
    <row r="483" spans="1:122" s="50" customFormat="1" x14ac:dyDescent="0.2">
      <c r="A483" s="23"/>
      <c r="B483" s="46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47"/>
      <c r="S483" s="23"/>
      <c r="T483" s="48"/>
      <c r="U483" s="30"/>
      <c r="V483" s="30"/>
      <c r="W483" s="30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  <c r="BI483" s="49"/>
      <c r="BJ483" s="49"/>
      <c r="BK483" s="49"/>
      <c r="BL483" s="49"/>
      <c r="BM483" s="49"/>
      <c r="BN483" s="49"/>
      <c r="BO483" s="49"/>
      <c r="BP483" s="49"/>
      <c r="BQ483" s="49"/>
      <c r="BR483" s="49"/>
      <c r="BS483" s="49"/>
      <c r="BT483" s="49"/>
      <c r="BU483" s="49"/>
      <c r="BV483" s="49"/>
      <c r="BW483" s="49"/>
      <c r="BX483" s="49"/>
      <c r="BY483" s="49"/>
      <c r="BZ483" s="28"/>
      <c r="CA483" s="49"/>
      <c r="CB483" s="51"/>
      <c r="CC483" s="51"/>
      <c r="CD483" s="49"/>
      <c r="CE483" s="49"/>
      <c r="CF483" s="49"/>
      <c r="CG483" s="49"/>
      <c r="DA483" s="23"/>
      <c r="DB483" s="23"/>
      <c r="DC483" s="23"/>
      <c r="DD483" s="23"/>
      <c r="DE483" s="23"/>
      <c r="DF483" s="23"/>
      <c r="DG483" s="48"/>
      <c r="DH483" s="23"/>
      <c r="DQ483" s="16"/>
      <c r="DR483" s="16"/>
    </row>
    <row r="484" spans="1:122" s="50" customFormat="1" x14ac:dyDescent="0.2">
      <c r="A484" s="23"/>
      <c r="B484" s="46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47"/>
      <c r="S484" s="23"/>
      <c r="T484" s="48"/>
      <c r="U484" s="30"/>
      <c r="V484" s="30"/>
      <c r="W484" s="30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  <c r="BI484" s="49"/>
      <c r="BJ484" s="49"/>
      <c r="BK484" s="49"/>
      <c r="BL484" s="49"/>
      <c r="BM484" s="49"/>
      <c r="BN484" s="49"/>
      <c r="BO484" s="49"/>
      <c r="BP484" s="49"/>
      <c r="BQ484" s="49"/>
      <c r="BR484" s="49"/>
      <c r="BS484" s="49"/>
      <c r="BT484" s="49"/>
      <c r="BU484" s="49"/>
      <c r="BV484" s="49"/>
      <c r="BW484" s="49"/>
      <c r="BX484" s="49"/>
      <c r="BY484" s="49"/>
      <c r="BZ484" s="28"/>
      <c r="CA484" s="49"/>
      <c r="CB484" s="51"/>
      <c r="CC484" s="51"/>
      <c r="CD484" s="49"/>
      <c r="CE484" s="49"/>
      <c r="CF484" s="49"/>
      <c r="CG484" s="49"/>
      <c r="DA484" s="23"/>
      <c r="DB484" s="23"/>
      <c r="DC484" s="23"/>
      <c r="DD484" s="23"/>
      <c r="DE484" s="23"/>
      <c r="DF484" s="23"/>
      <c r="DG484" s="48"/>
      <c r="DH484" s="23"/>
      <c r="DQ484" s="16"/>
      <c r="DR484" s="16"/>
    </row>
    <row r="485" spans="1:122" s="50" customFormat="1" x14ac:dyDescent="0.2">
      <c r="A485" s="23"/>
      <c r="B485" s="46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47"/>
      <c r="S485" s="23"/>
      <c r="T485" s="48"/>
      <c r="U485" s="30"/>
      <c r="V485" s="30"/>
      <c r="W485" s="30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  <c r="BI485" s="49"/>
      <c r="BJ485" s="49"/>
      <c r="BK485" s="49"/>
      <c r="BL485" s="49"/>
      <c r="BM485" s="49"/>
      <c r="BN485" s="49"/>
      <c r="BO485" s="49"/>
      <c r="BP485" s="49"/>
      <c r="BQ485" s="49"/>
      <c r="BR485" s="49"/>
      <c r="BS485" s="49"/>
      <c r="BT485" s="49"/>
      <c r="BU485" s="49"/>
      <c r="BV485" s="49"/>
      <c r="BW485" s="49"/>
      <c r="BX485" s="49"/>
      <c r="BY485" s="49"/>
      <c r="BZ485" s="28"/>
      <c r="CA485" s="49"/>
      <c r="CB485" s="51"/>
      <c r="CC485" s="51"/>
      <c r="CD485" s="49"/>
      <c r="CE485" s="49"/>
      <c r="CF485" s="49"/>
      <c r="CG485" s="49"/>
      <c r="DA485" s="23"/>
      <c r="DB485" s="23"/>
      <c r="DC485" s="23"/>
      <c r="DD485" s="23"/>
      <c r="DE485" s="23"/>
      <c r="DF485" s="23"/>
      <c r="DG485" s="48"/>
      <c r="DH485" s="23"/>
      <c r="DQ485" s="16"/>
      <c r="DR485" s="16"/>
    </row>
    <row r="486" spans="1:122" s="50" customFormat="1" x14ac:dyDescent="0.2">
      <c r="A486" s="23"/>
      <c r="B486" s="46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47"/>
      <c r="S486" s="23"/>
      <c r="T486" s="48"/>
      <c r="U486" s="30"/>
      <c r="V486" s="30"/>
      <c r="W486" s="30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  <c r="BR486" s="49"/>
      <c r="BS486" s="49"/>
      <c r="BT486" s="49"/>
      <c r="BU486" s="49"/>
      <c r="BV486" s="49"/>
      <c r="BW486" s="49"/>
      <c r="BX486" s="49"/>
      <c r="BY486" s="49"/>
      <c r="BZ486" s="28"/>
      <c r="CA486" s="49"/>
      <c r="CB486" s="51"/>
      <c r="CC486" s="51"/>
      <c r="CD486" s="49"/>
      <c r="CE486" s="49"/>
      <c r="CF486" s="49"/>
      <c r="CG486" s="49"/>
      <c r="DA486" s="23"/>
      <c r="DB486" s="23"/>
      <c r="DC486" s="23"/>
      <c r="DD486" s="23"/>
      <c r="DE486" s="23"/>
      <c r="DF486" s="23"/>
      <c r="DG486" s="48"/>
      <c r="DH486" s="23"/>
      <c r="DQ486" s="16"/>
      <c r="DR486" s="16"/>
    </row>
    <row r="487" spans="1:122" s="50" customFormat="1" x14ac:dyDescent="0.2">
      <c r="A487" s="23"/>
      <c r="B487" s="46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47"/>
      <c r="S487" s="23"/>
      <c r="T487" s="48"/>
      <c r="U487" s="30"/>
      <c r="V487" s="30"/>
      <c r="W487" s="30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  <c r="BI487" s="49"/>
      <c r="BJ487" s="49"/>
      <c r="BK487" s="49"/>
      <c r="BL487" s="49"/>
      <c r="BM487" s="49"/>
      <c r="BN487" s="49"/>
      <c r="BO487" s="49"/>
      <c r="BP487" s="49"/>
      <c r="BQ487" s="49"/>
      <c r="BR487" s="49"/>
      <c r="BS487" s="49"/>
      <c r="BT487" s="49"/>
      <c r="BU487" s="49"/>
      <c r="BV487" s="49"/>
      <c r="BW487" s="49"/>
      <c r="BX487" s="49"/>
      <c r="BY487" s="49"/>
      <c r="BZ487" s="28"/>
      <c r="CA487" s="49"/>
      <c r="CB487" s="51"/>
      <c r="CC487" s="51"/>
      <c r="CD487" s="49"/>
      <c r="CE487" s="49"/>
      <c r="CF487" s="49"/>
      <c r="CG487" s="49"/>
      <c r="DA487" s="23"/>
      <c r="DB487" s="23"/>
      <c r="DC487" s="23"/>
      <c r="DD487" s="23"/>
      <c r="DE487" s="23"/>
      <c r="DF487" s="23"/>
      <c r="DG487" s="48"/>
      <c r="DH487" s="23"/>
      <c r="DQ487" s="16"/>
      <c r="DR487" s="16"/>
    </row>
    <row r="488" spans="1:122" s="50" customFormat="1" x14ac:dyDescent="0.2">
      <c r="A488" s="23"/>
      <c r="B488" s="46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47"/>
      <c r="S488" s="23"/>
      <c r="T488" s="48"/>
      <c r="U488" s="30"/>
      <c r="V488" s="30"/>
      <c r="W488" s="30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  <c r="BI488" s="49"/>
      <c r="BJ488" s="49"/>
      <c r="BK488" s="49"/>
      <c r="BL488" s="49"/>
      <c r="BM488" s="49"/>
      <c r="BN488" s="49"/>
      <c r="BO488" s="49"/>
      <c r="BP488" s="49"/>
      <c r="BQ488" s="49"/>
      <c r="BR488" s="49"/>
      <c r="BS488" s="49"/>
      <c r="BT488" s="49"/>
      <c r="BU488" s="49"/>
      <c r="BV488" s="49"/>
      <c r="BW488" s="49"/>
      <c r="BX488" s="49"/>
      <c r="BY488" s="49"/>
      <c r="BZ488" s="28"/>
      <c r="CA488" s="49"/>
      <c r="CB488" s="51"/>
      <c r="CC488" s="51"/>
      <c r="CD488" s="49"/>
      <c r="CE488" s="49"/>
      <c r="CF488" s="49"/>
      <c r="CG488" s="49"/>
      <c r="DA488" s="23"/>
      <c r="DB488" s="23"/>
      <c r="DC488" s="23"/>
      <c r="DD488" s="23"/>
      <c r="DE488" s="23"/>
      <c r="DF488" s="23"/>
      <c r="DG488" s="48"/>
      <c r="DH488" s="23"/>
      <c r="DQ488" s="16"/>
      <c r="DR488" s="16"/>
    </row>
    <row r="489" spans="1:122" s="50" customFormat="1" x14ac:dyDescent="0.2">
      <c r="A489" s="23"/>
      <c r="B489" s="46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47"/>
      <c r="S489" s="23"/>
      <c r="T489" s="48"/>
      <c r="U489" s="30"/>
      <c r="V489" s="30"/>
      <c r="W489" s="30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  <c r="BI489" s="49"/>
      <c r="BJ489" s="49"/>
      <c r="BK489" s="49"/>
      <c r="BL489" s="49"/>
      <c r="BM489" s="49"/>
      <c r="BN489" s="49"/>
      <c r="BO489" s="49"/>
      <c r="BP489" s="49"/>
      <c r="BQ489" s="49"/>
      <c r="BR489" s="49"/>
      <c r="BS489" s="49"/>
      <c r="BT489" s="49"/>
      <c r="BU489" s="49"/>
      <c r="BV489" s="49"/>
      <c r="BW489" s="49"/>
      <c r="BX489" s="49"/>
      <c r="BY489" s="49"/>
      <c r="BZ489" s="28"/>
      <c r="CA489" s="49"/>
      <c r="CB489" s="51"/>
      <c r="CC489" s="51"/>
      <c r="CD489" s="49"/>
      <c r="CE489" s="49"/>
      <c r="CF489" s="49"/>
      <c r="CG489" s="49"/>
      <c r="DA489" s="23"/>
      <c r="DB489" s="23"/>
      <c r="DC489" s="23"/>
      <c r="DD489" s="23"/>
      <c r="DE489" s="23"/>
      <c r="DF489" s="23"/>
      <c r="DG489" s="48"/>
      <c r="DH489" s="23"/>
      <c r="DQ489" s="16"/>
      <c r="DR489" s="16"/>
    </row>
    <row r="490" spans="1:122" s="50" customFormat="1" x14ac:dyDescent="0.2">
      <c r="A490" s="23"/>
      <c r="B490" s="46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47"/>
      <c r="S490" s="23"/>
      <c r="T490" s="48"/>
      <c r="U490" s="30"/>
      <c r="V490" s="30"/>
      <c r="W490" s="30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  <c r="BI490" s="49"/>
      <c r="BJ490" s="49"/>
      <c r="BK490" s="49"/>
      <c r="BL490" s="49"/>
      <c r="BM490" s="49"/>
      <c r="BN490" s="49"/>
      <c r="BO490" s="49"/>
      <c r="BP490" s="49"/>
      <c r="BQ490" s="49"/>
      <c r="BR490" s="49"/>
      <c r="BS490" s="49"/>
      <c r="BT490" s="49"/>
      <c r="BU490" s="49"/>
      <c r="BV490" s="49"/>
      <c r="BW490" s="49"/>
      <c r="BX490" s="49"/>
      <c r="BY490" s="49"/>
      <c r="BZ490" s="28"/>
      <c r="CA490" s="49"/>
      <c r="CB490" s="51"/>
      <c r="CC490" s="51"/>
      <c r="CD490" s="49"/>
      <c r="CE490" s="49"/>
      <c r="CF490" s="49"/>
      <c r="CG490" s="49"/>
      <c r="DA490" s="23"/>
      <c r="DB490" s="23"/>
      <c r="DC490" s="23"/>
      <c r="DD490" s="23"/>
      <c r="DE490" s="23"/>
      <c r="DF490" s="23"/>
      <c r="DG490" s="48"/>
      <c r="DH490" s="23"/>
      <c r="DQ490" s="16"/>
      <c r="DR490" s="16"/>
    </row>
    <row r="491" spans="1:122" s="50" customFormat="1" x14ac:dyDescent="0.2">
      <c r="A491" s="23"/>
      <c r="B491" s="46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47"/>
      <c r="S491" s="23"/>
      <c r="T491" s="48"/>
      <c r="U491" s="30"/>
      <c r="V491" s="30"/>
      <c r="W491" s="30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  <c r="BI491" s="49"/>
      <c r="BJ491" s="49"/>
      <c r="BK491" s="49"/>
      <c r="BL491" s="49"/>
      <c r="BM491" s="49"/>
      <c r="BN491" s="49"/>
      <c r="BO491" s="49"/>
      <c r="BP491" s="49"/>
      <c r="BQ491" s="49"/>
      <c r="BR491" s="49"/>
      <c r="BS491" s="49"/>
      <c r="BT491" s="49"/>
      <c r="BU491" s="49"/>
      <c r="BV491" s="49"/>
      <c r="BW491" s="49"/>
      <c r="BX491" s="49"/>
      <c r="BY491" s="49"/>
      <c r="BZ491" s="28"/>
      <c r="CA491" s="49"/>
      <c r="CB491" s="51"/>
      <c r="CC491" s="51"/>
      <c r="CD491" s="49"/>
      <c r="CE491" s="49"/>
      <c r="CF491" s="49"/>
      <c r="CG491" s="49"/>
      <c r="DA491" s="23"/>
      <c r="DB491" s="23"/>
      <c r="DC491" s="23"/>
      <c r="DD491" s="23"/>
      <c r="DE491" s="23"/>
      <c r="DF491" s="23"/>
      <c r="DG491" s="48"/>
      <c r="DH491" s="23"/>
      <c r="DQ491" s="16"/>
      <c r="DR491" s="16"/>
    </row>
    <row r="492" spans="1:122" s="50" customFormat="1" x14ac:dyDescent="0.2">
      <c r="A492" s="23"/>
      <c r="B492" s="46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47"/>
      <c r="S492" s="23"/>
      <c r="T492" s="48"/>
      <c r="U492" s="30"/>
      <c r="V492" s="30"/>
      <c r="W492" s="30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  <c r="BI492" s="49"/>
      <c r="BJ492" s="49"/>
      <c r="BK492" s="49"/>
      <c r="BL492" s="49"/>
      <c r="BM492" s="49"/>
      <c r="BN492" s="49"/>
      <c r="BO492" s="49"/>
      <c r="BP492" s="49"/>
      <c r="BQ492" s="49"/>
      <c r="BR492" s="49"/>
      <c r="BS492" s="49"/>
      <c r="BT492" s="49"/>
      <c r="BU492" s="49"/>
      <c r="BV492" s="49"/>
      <c r="BW492" s="49"/>
      <c r="BX492" s="49"/>
      <c r="BY492" s="49"/>
      <c r="BZ492" s="28"/>
      <c r="CA492" s="49"/>
      <c r="CB492" s="51"/>
      <c r="CC492" s="51"/>
      <c r="CD492" s="49"/>
      <c r="CE492" s="49"/>
      <c r="CF492" s="49"/>
      <c r="CG492" s="49"/>
      <c r="DA492" s="23"/>
      <c r="DB492" s="23"/>
      <c r="DC492" s="23"/>
      <c r="DD492" s="23"/>
      <c r="DE492" s="23"/>
      <c r="DF492" s="23"/>
      <c r="DG492" s="48"/>
      <c r="DH492" s="23"/>
      <c r="DQ492" s="16"/>
      <c r="DR492" s="16"/>
    </row>
    <row r="493" spans="1:122" s="50" customFormat="1" x14ac:dyDescent="0.2">
      <c r="A493" s="23"/>
      <c r="B493" s="46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47"/>
      <c r="S493" s="23"/>
      <c r="T493" s="48"/>
      <c r="U493" s="30"/>
      <c r="V493" s="30"/>
      <c r="W493" s="30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  <c r="BI493" s="49"/>
      <c r="BJ493" s="49"/>
      <c r="BK493" s="49"/>
      <c r="BL493" s="49"/>
      <c r="BM493" s="49"/>
      <c r="BN493" s="49"/>
      <c r="BO493" s="49"/>
      <c r="BP493" s="49"/>
      <c r="BQ493" s="49"/>
      <c r="BR493" s="49"/>
      <c r="BS493" s="49"/>
      <c r="BT493" s="49"/>
      <c r="BU493" s="49"/>
      <c r="BV493" s="49"/>
      <c r="BW493" s="49"/>
      <c r="BX493" s="49"/>
      <c r="BY493" s="49"/>
      <c r="BZ493" s="28"/>
      <c r="CA493" s="49"/>
      <c r="CB493" s="51"/>
      <c r="CC493" s="51"/>
      <c r="CD493" s="49"/>
      <c r="CE493" s="49"/>
      <c r="CF493" s="49"/>
      <c r="CG493" s="49"/>
      <c r="DA493" s="23"/>
      <c r="DB493" s="23"/>
      <c r="DC493" s="23"/>
      <c r="DD493" s="23"/>
      <c r="DE493" s="23"/>
      <c r="DF493" s="23"/>
      <c r="DG493" s="48"/>
      <c r="DH493" s="23"/>
      <c r="DQ493" s="16"/>
      <c r="DR493" s="16"/>
    </row>
    <row r="494" spans="1:122" s="50" customFormat="1" x14ac:dyDescent="0.2">
      <c r="A494" s="23"/>
      <c r="B494" s="46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47"/>
      <c r="S494" s="23"/>
      <c r="T494" s="48"/>
      <c r="U494" s="30"/>
      <c r="V494" s="30"/>
      <c r="W494" s="30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  <c r="BI494" s="49"/>
      <c r="BJ494" s="49"/>
      <c r="BK494" s="49"/>
      <c r="BL494" s="49"/>
      <c r="BM494" s="49"/>
      <c r="BN494" s="49"/>
      <c r="BO494" s="49"/>
      <c r="BP494" s="49"/>
      <c r="BQ494" s="49"/>
      <c r="BR494" s="49"/>
      <c r="BS494" s="49"/>
      <c r="BT494" s="49"/>
      <c r="BU494" s="49"/>
      <c r="BV494" s="49"/>
      <c r="BW494" s="49"/>
      <c r="BX494" s="49"/>
      <c r="BY494" s="49"/>
      <c r="BZ494" s="28"/>
      <c r="CA494" s="49"/>
      <c r="CB494" s="51"/>
      <c r="CC494" s="51"/>
      <c r="CD494" s="49"/>
      <c r="CE494" s="49"/>
      <c r="CF494" s="49"/>
      <c r="CG494" s="49"/>
      <c r="DA494" s="23"/>
      <c r="DB494" s="23"/>
      <c r="DC494" s="23"/>
      <c r="DD494" s="23"/>
      <c r="DE494" s="23"/>
      <c r="DF494" s="23"/>
      <c r="DG494" s="48"/>
      <c r="DH494" s="23"/>
      <c r="DQ494" s="16"/>
      <c r="DR494" s="16"/>
    </row>
    <row r="495" spans="1:122" s="50" customFormat="1" x14ac:dyDescent="0.2">
      <c r="A495" s="23"/>
      <c r="B495" s="46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47"/>
      <c r="S495" s="23"/>
      <c r="T495" s="48"/>
      <c r="U495" s="30"/>
      <c r="V495" s="30"/>
      <c r="W495" s="30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  <c r="BI495" s="49"/>
      <c r="BJ495" s="49"/>
      <c r="BK495" s="49"/>
      <c r="BL495" s="49"/>
      <c r="BM495" s="49"/>
      <c r="BN495" s="49"/>
      <c r="BO495" s="49"/>
      <c r="BP495" s="49"/>
      <c r="BQ495" s="49"/>
      <c r="BR495" s="49"/>
      <c r="BS495" s="49"/>
      <c r="BT495" s="49"/>
      <c r="BU495" s="49"/>
      <c r="BV495" s="49"/>
      <c r="BW495" s="49"/>
      <c r="BX495" s="49"/>
      <c r="BY495" s="49"/>
      <c r="BZ495" s="28"/>
      <c r="CA495" s="49"/>
      <c r="CB495" s="51"/>
      <c r="CC495" s="51"/>
      <c r="CD495" s="49"/>
      <c r="CE495" s="49"/>
      <c r="CF495" s="49"/>
      <c r="CG495" s="49"/>
      <c r="DA495" s="23"/>
      <c r="DB495" s="23"/>
      <c r="DC495" s="23"/>
      <c r="DD495" s="23"/>
      <c r="DE495" s="23"/>
      <c r="DF495" s="23"/>
      <c r="DG495" s="48"/>
      <c r="DH495" s="23"/>
      <c r="DQ495" s="16"/>
      <c r="DR495" s="16"/>
    </row>
    <row r="496" spans="1:122" s="50" customFormat="1" x14ac:dyDescent="0.2">
      <c r="A496" s="23"/>
      <c r="B496" s="46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47"/>
      <c r="S496" s="23"/>
      <c r="T496" s="48"/>
      <c r="U496" s="30"/>
      <c r="V496" s="30"/>
      <c r="W496" s="30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  <c r="BR496" s="49"/>
      <c r="BS496" s="49"/>
      <c r="BT496" s="49"/>
      <c r="BU496" s="49"/>
      <c r="BV496" s="49"/>
      <c r="BW496" s="49"/>
      <c r="BX496" s="49"/>
      <c r="BY496" s="49"/>
      <c r="BZ496" s="28"/>
      <c r="CA496" s="49"/>
      <c r="CB496" s="51"/>
      <c r="CC496" s="51"/>
      <c r="CD496" s="49"/>
      <c r="CE496" s="49"/>
      <c r="CF496" s="49"/>
      <c r="CG496" s="49"/>
      <c r="DA496" s="23"/>
      <c r="DB496" s="23"/>
      <c r="DC496" s="23"/>
      <c r="DD496" s="23"/>
      <c r="DE496" s="23"/>
      <c r="DF496" s="23"/>
      <c r="DG496" s="48"/>
      <c r="DH496" s="23"/>
      <c r="DQ496" s="16"/>
      <c r="DR496" s="16"/>
    </row>
    <row r="497" spans="1:122" s="50" customFormat="1" x14ac:dyDescent="0.2">
      <c r="A497" s="23"/>
      <c r="B497" s="46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47"/>
      <c r="S497" s="23"/>
      <c r="T497" s="48"/>
      <c r="U497" s="30"/>
      <c r="V497" s="30"/>
      <c r="W497" s="30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  <c r="BI497" s="49"/>
      <c r="BJ497" s="49"/>
      <c r="BK497" s="49"/>
      <c r="BL497" s="49"/>
      <c r="BM497" s="49"/>
      <c r="BN497" s="49"/>
      <c r="BO497" s="49"/>
      <c r="BP497" s="49"/>
      <c r="BQ497" s="49"/>
      <c r="BR497" s="49"/>
      <c r="BS497" s="49"/>
      <c r="BT497" s="49"/>
      <c r="BU497" s="49"/>
      <c r="BV497" s="49"/>
      <c r="BW497" s="49"/>
      <c r="BX497" s="49"/>
      <c r="BY497" s="49"/>
      <c r="BZ497" s="28"/>
      <c r="CA497" s="49"/>
      <c r="CB497" s="51"/>
      <c r="CC497" s="51"/>
      <c r="CD497" s="49"/>
      <c r="CE497" s="49"/>
      <c r="CF497" s="49"/>
      <c r="CG497" s="49"/>
      <c r="DA497" s="23"/>
      <c r="DB497" s="23"/>
      <c r="DC497" s="23"/>
      <c r="DD497" s="23"/>
      <c r="DE497" s="23"/>
      <c r="DF497" s="23"/>
      <c r="DG497" s="48"/>
      <c r="DH497" s="23"/>
      <c r="DQ497" s="16"/>
      <c r="DR497" s="16"/>
    </row>
    <row r="498" spans="1:122" s="50" customFormat="1" x14ac:dyDescent="0.2">
      <c r="A498" s="23"/>
      <c r="B498" s="46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47"/>
      <c r="S498" s="23"/>
      <c r="T498" s="48"/>
      <c r="U498" s="30"/>
      <c r="V498" s="30"/>
      <c r="W498" s="30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  <c r="BR498" s="49"/>
      <c r="BS498" s="49"/>
      <c r="BT498" s="49"/>
      <c r="BU498" s="49"/>
      <c r="BV498" s="49"/>
      <c r="BW498" s="49"/>
      <c r="BX498" s="49"/>
      <c r="BY498" s="49"/>
      <c r="BZ498" s="28"/>
      <c r="CA498" s="49"/>
      <c r="CB498" s="51"/>
      <c r="CC498" s="51"/>
      <c r="CD498" s="49"/>
      <c r="CE498" s="49"/>
      <c r="CF498" s="49"/>
      <c r="CG498" s="49"/>
      <c r="DA498" s="23"/>
      <c r="DB498" s="23"/>
      <c r="DC498" s="23"/>
      <c r="DD498" s="23"/>
      <c r="DE498" s="23"/>
      <c r="DF498" s="23"/>
      <c r="DG498" s="48"/>
      <c r="DH498" s="23"/>
      <c r="DQ498" s="16"/>
      <c r="DR498" s="16"/>
    </row>
    <row r="499" spans="1:122" s="50" customFormat="1" x14ac:dyDescent="0.2">
      <c r="A499" s="23"/>
      <c r="B499" s="46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47"/>
      <c r="S499" s="23"/>
      <c r="T499" s="48"/>
      <c r="U499" s="30"/>
      <c r="V499" s="30"/>
      <c r="W499" s="30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  <c r="BI499" s="49"/>
      <c r="BJ499" s="49"/>
      <c r="BK499" s="49"/>
      <c r="BL499" s="49"/>
      <c r="BM499" s="49"/>
      <c r="BN499" s="49"/>
      <c r="BO499" s="49"/>
      <c r="BP499" s="49"/>
      <c r="BQ499" s="49"/>
      <c r="BR499" s="49"/>
      <c r="BS499" s="49"/>
      <c r="BT499" s="49"/>
      <c r="BU499" s="49"/>
      <c r="BV499" s="49"/>
      <c r="BW499" s="49"/>
      <c r="BX499" s="49"/>
      <c r="BY499" s="49"/>
      <c r="BZ499" s="28"/>
      <c r="CA499" s="49"/>
      <c r="CB499" s="51"/>
      <c r="CC499" s="51"/>
      <c r="CD499" s="49"/>
      <c r="CE499" s="49"/>
      <c r="CF499" s="49"/>
      <c r="CG499" s="49"/>
      <c r="DA499" s="23"/>
      <c r="DB499" s="23"/>
      <c r="DC499" s="23"/>
      <c r="DD499" s="23"/>
      <c r="DE499" s="23"/>
      <c r="DF499" s="23"/>
      <c r="DG499" s="48"/>
      <c r="DH499" s="23"/>
      <c r="DQ499" s="16"/>
      <c r="DR499" s="16"/>
    </row>
    <row r="500" spans="1:122" s="50" customFormat="1" x14ac:dyDescent="0.2">
      <c r="A500" s="23"/>
      <c r="B500" s="46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47"/>
      <c r="S500" s="23"/>
      <c r="T500" s="48"/>
      <c r="U500" s="30"/>
      <c r="V500" s="30"/>
      <c r="W500" s="30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  <c r="BI500" s="49"/>
      <c r="BJ500" s="49"/>
      <c r="BK500" s="49"/>
      <c r="BL500" s="49"/>
      <c r="BM500" s="49"/>
      <c r="BN500" s="49"/>
      <c r="BO500" s="49"/>
      <c r="BP500" s="49"/>
      <c r="BQ500" s="49"/>
      <c r="BR500" s="49"/>
      <c r="BS500" s="49"/>
      <c r="BT500" s="49"/>
      <c r="BU500" s="49"/>
      <c r="BV500" s="49"/>
      <c r="BW500" s="49"/>
      <c r="BX500" s="49"/>
      <c r="BY500" s="49"/>
      <c r="BZ500" s="28"/>
      <c r="CA500" s="49"/>
      <c r="CB500" s="51"/>
      <c r="CC500" s="51"/>
      <c r="CD500" s="49"/>
      <c r="CE500" s="49"/>
      <c r="CF500" s="49"/>
      <c r="CG500" s="49"/>
      <c r="DA500" s="23"/>
      <c r="DB500" s="23"/>
      <c r="DC500" s="23"/>
      <c r="DD500" s="23"/>
      <c r="DE500" s="23"/>
      <c r="DF500" s="23"/>
      <c r="DG500" s="48"/>
      <c r="DH500" s="23"/>
      <c r="DQ500" s="16"/>
      <c r="DR500" s="16"/>
    </row>
    <row r="501" spans="1:122" s="50" customFormat="1" x14ac:dyDescent="0.2">
      <c r="A501" s="23"/>
      <c r="B501" s="46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47"/>
      <c r="S501" s="23"/>
      <c r="T501" s="48"/>
      <c r="U501" s="30"/>
      <c r="V501" s="30"/>
      <c r="W501" s="30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  <c r="BI501" s="49"/>
      <c r="BJ501" s="49"/>
      <c r="BK501" s="49"/>
      <c r="BL501" s="49"/>
      <c r="BM501" s="49"/>
      <c r="BN501" s="49"/>
      <c r="BO501" s="49"/>
      <c r="BP501" s="49"/>
      <c r="BQ501" s="49"/>
      <c r="BR501" s="49"/>
      <c r="BS501" s="49"/>
      <c r="BT501" s="49"/>
      <c r="BU501" s="49"/>
      <c r="BV501" s="49"/>
      <c r="BW501" s="49"/>
      <c r="BX501" s="49"/>
      <c r="BY501" s="49"/>
      <c r="BZ501" s="28"/>
      <c r="CA501" s="49"/>
      <c r="CB501" s="51"/>
      <c r="CC501" s="51"/>
      <c r="CD501" s="49"/>
      <c r="CE501" s="49"/>
      <c r="CF501" s="49"/>
      <c r="CG501" s="49"/>
      <c r="DA501" s="23"/>
      <c r="DB501" s="23"/>
      <c r="DC501" s="23"/>
      <c r="DD501" s="23"/>
      <c r="DE501" s="23"/>
      <c r="DF501" s="23"/>
      <c r="DG501" s="48"/>
      <c r="DH501" s="23"/>
      <c r="DQ501" s="16"/>
      <c r="DR501" s="16"/>
    </row>
    <row r="502" spans="1:122" s="50" customFormat="1" x14ac:dyDescent="0.2">
      <c r="A502" s="23"/>
      <c r="B502" s="46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47"/>
      <c r="S502" s="23"/>
      <c r="T502" s="48"/>
      <c r="U502" s="30"/>
      <c r="V502" s="30"/>
      <c r="W502" s="30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  <c r="BI502" s="49"/>
      <c r="BJ502" s="49"/>
      <c r="BK502" s="49"/>
      <c r="BL502" s="49"/>
      <c r="BM502" s="49"/>
      <c r="BN502" s="49"/>
      <c r="BO502" s="49"/>
      <c r="BP502" s="49"/>
      <c r="BQ502" s="49"/>
      <c r="BR502" s="49"/>
      <c r="BS502" s="49"/>
      <c r="BT502" s="49"/>
      <c r="BU502" s="49"/>
      <c r="BV502" s="49"/>
      <c r="BW502" s="49"/>
      <c r="BX502" s="49"/>
      <c r="BY502" s="49"/>
      <c r="BZ502" s="28"/>
      <c r="CA502" s="49"/>
      <c r="CB502" s="51"/>
      <c r="CC502" s="51"/>
      <c r="CD502" s="49"/>
      <c r="CE502" s="49"/>
      <c r="CF502" s="49"/>
      <c r="CG502" s="49"/>
      <c r="DA502" s="23"/>
      <c r="DB502" s="23"/>
      <c r="DC502" s="23"/>
      <c r="DD502" s="23"/>
      <c r="DE502" s="23"/>
      <c r="DF502" s="23"/>
      <c r="DG502" s="48"/>
      <c r="DH502" s="23"/>
      <c r="DQ502" s="16"/>
      <c r="DR502" s="16"/>
    </row>
    <row r="503" spans="1:122" s="50" customFormat="1" x14ac:dyDescent="0.2">
      <c r="A503" s="23"/>
      <c r="B503" s="46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47"/>
      <c r="S503" s="23"/>
      <c r="T503" s="48"/>
      <c r="U503" s="30"/>
      <c r="V503" s="30"/>
      <c r="W503" s="30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  <c r="BI503" s="49"/>
      <c r="BJ503" s="49"/>
      <c r="BK503" s="49"/>
      <c r="BL503" s="49"/>
      <c r="BM503" s="49"/>
      <c r="BN503" s="49"/>
      <c r="BO503" s="49"/>
      <c r="BP503" s="49"/>
      <c r="BQ503" s="49"/>
      <c r="BR503" s="49"/>
      <c r="BS503" s="49"/>
      <c r="BT503" s="49"/>
      <c r="BU503" s="49"/>
      <c r="BV503" s="49"/>
      <c r="BW503" s="49"/>
      <c r="BX503" s="49"/>
      <c r="BY503" s="49"/>
      <c r="BZ503" s="28"/>
      <c r="CA503" s="49"/>
      <c r="CB503" s="51"/>
      <c r="CC503" s="51"/>
      <c r="CD503" s="49"/>
      <c r="CE503" s="49"/>
      <c r="CF503" s="49"/>
      <c r="CG503" s="49"/>
      <c r="DA503" s="23"/>
      <c r="DB503" s="23"/>
      <c r="DC503" s="23"/>
      <c r="DD503" s="23"/>
      <c r="DE503" s="23"/>
      <c r="DF503" s="23"/>
      <c r="DG503" s="48"/>
      <c r="DH503" s="23"/>
      <c r="DQ503" s="16"/>
      <c r="DR503" s="16"/>
    </row>
    <row r="504" spans="1:122" s="50" customFormat="1" x14ac:dyDescent="0.2">
      <c r="A504" s="23"/>
      <c r="B504" s="46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47"/>
      <c r="S504" s="23"/>
      <c r="T504" s="48"/>
      <c r="U504" s="30"/>
      <c r="V504" s="30"/>
      <c r="W504" s="30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  <c r="BI504" s="49"/>
      <c r="BJ504" s="49"/>
      <c r="BK504" s="49"/>
      <c r="BL504" s="49"/>
      <c r="BM504" s="49"/>
      <c r="BN504" s="49"/>
      <c r="BO504" s="49"/>
      <c r="BP504" s="49"/>
      <c r="BQ504" s="49"/>
      <c r="BR504" s="49"/>
      <c r="BS504" s="49"/>
      <c r="BT504" s="49"/>
      <c r="BU504" s="49"/>
      <c r="BV504" s="49"/>
      <c r="BW504" s="49"/>
      <c r="BX504" s="49"/>
      <c r="BY504" s="49"/>
      <c r="BZ504" s="28"/>
      <c r="CA504" s="49"/>
      <c r="CB504" s="51"/>
      <c r="CC504" s="51"/>
      <c r="CD504" s="49"/>
      <c r="CE504" s="49"/>
      <c r="CF504" s="49"/>
      <c r="CG504" s="49"/>
      <c r="DA504" s="23"/>
      <c r="DB504" s="23"/>
      <c r="DC504" s="23"/>
      <c r="DD504" s="23"/>
      <c r="DE504" s="23"/>
      <c r="DF504" s="23"/>
      <c r="DG504" s="48"/>
      <c r="DH504" s="23"/>
      <c r="DQ504" s="16"/>
      <c r="DR504" s="16"/>
    </row>
    <row r="505" spans="1:122" s="50" customFormat="1" x14ac:dyDescent="0.2">
      <c r="A505" s="23"/>
      <c r="B505" s="46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47"/>
      <c r="S505" s="23"/>
      <c r="T505" s="48"/>
      <c r="U505" s="30"/>
      <c r="V505" s="30"/>
      <c r="W505" s="30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  <c r="BI505" s="49"/>
      <c r="BJ505" s="49"/>
      <c r="BK505" s="49"/>
      <c r="BL505" s="49"/>
      <c r="BM505" s="49"/>
      <c r="BN505" s="49"/>
      <c r="BO505" s="49"/>
      <c r="BP505" s="49"/>
      <c r="BQ505" s="49"/>
      <c r="BR505" s="49"/>
      <c r="BS505" s="49"/>
      <c r="BT505" s="49"/>
      <c r="BU505" s="49"/>
      <c r="BV505" s="49"/>
      <c r="BW505" s="49"/>
      <c r="BX505" s="49"/>
      <c r="BY505" s="49"/>
      <c r="BZ505" s="28"/>
      <c r="CA505" s="49"/>
      <c r="CB505" s="51"/>
      <c r="CC505" s="51"/>
      <c r="CD505" s="49"/>
      <c r="CE505" s="49"/>
      <c r="CF505" s="49"/>
      <c r="CG505" s="49"/>
      <c r="DA505" s="23"/>
      <c r="DB505" s="23"/>
      <c r="DC505" s="23"/>
      <c r="DD505" s="23"/>
      <c r="DE505" s="23"/>
      <c r="DF505" s="23"/>
      <c r="DG505" s="48"/>
      <c r="DH505" s="23"/>
      <c r="DQ505" s="16"/>
      <c r="DR505" s="16"/>
    </row>
    <row r="506" spans="1:122" s="50" customFormat="1" x14ac:dyDescent="0.2">
      <c r="A506" s="23"/>
      <c r="B506" s="46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47"/>
      <c r="S506" s="23"/>
      <c r="T506" s="48"/>
      <c r="U506" s="30"/>
      <c r="V506" s="30"/>
      <c r="W506" s="30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  <c r="BI506" s="49"/>
      <c r="BJ506" s="49"/>
      <c r="BK506" s="49"/>
      <c r="BL506" s="49"/>
      <c r="BM506" s="49"/>
      <c r="BN506" s="49"/>
      <c r="BO506" s="49"/>
      <c r="BP506" s="49"/>
      <c r="BQ506" s="49"/>
      <c r="BR506" s="49"/>
      <c r="BS506" s="49"/>
      <c r="BT506" s="49"/>
      <c r="BU506" s="49"/>
      <c r="BV506" s="49"/>
      <c r="BW506" s="49"/>
      <c r="BX506" s="49"/>
      <c r="BY506" s="49"/>
      <c r="BZ506" s="28"/>
      <c r="CA506" s="49"/>
      <c r="CB506" s="51"/>
      <c r="CC506" s="51"/>
      <c r="CD506" s="49"/>
      <c r="CE506" s="49"/>
      <c r="CF506" s="49"/>
      <c r="CG506" s="49"/>
      <c r="DA506" s="23"/>
      <c r="DB506" s="23"/>
      <c r="DC506" s="23"/>
      <c r="DD506" s="23"/>
      <c r="DE506" s="23"/>
      <c r="DF506" s="23"/>
      <c r="DG506" s="48"/>
      <c r="DH506" s="23"/>
      <c r="DQ506" s="16"/>
      <c r="DR506" s="16"/>
    </row>
    <row r="507" spans="1:122" s="50" customFormat="1" x14ac:dyDescent="0.2">
      <c r="A507" s="23"/>
      <c r="B507" s="46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47"/>
      <c r="S507" s="23"/>
      <c r="T507" s="48"/>
      <c r="U507" s="30"/>
      <c r="V507" s="30"/>
      <c r="W507" s="30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  <c r="BR507" s="49"/>
      <c r="BS507" s="49"/>
      <c r="BT507" s="49"/>
      <c r="BU507" s="49"/>
      <c r="BV507" s="49"/>
      <c r="BW507" s="49"/>
      <c r="BX507" s="49"/>
      <c r="BY507" s="49"/>
      <c r="BZ507" s="28"/>
      <c r="CA507" s="49"/>
      <c r="CB507" s="51"/>
      <c r="CC507" s="51"/>
      <c r="CD507" s="49"/>
      <c r="CE507" s="49"/>
      <c r="CF507" s="49"/>
      <c r="CG507" s="49"/>
      <c r="DA507" s="23"/>
      <c r="DB507" s="23"/>
      <c r="DC507" s="23"/>
      <c r="DD507" s="23"/>
      <c r="DE507" s="23"/>
      <c r="DF507" s="23"/>
      <c r="DG507" s="48"/>
      <c r="DH507" s="23"/>
      <c r="DQ507" s="16"/>
      <c r="DR507" s="16"/>
    </row>
    <row r="508" spans="1:122" s="50" customFormat="1" x14ac:dyDescent="0.2">
      <c r="A508" s="23"/>
      <c r="B508" s="46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47"/>
      <c r="S508" s="23"/>
      <c r="T508" s="48"/>
      <c r="U508" s="30"/>
      <c r="V508" s="30"/>
      <c r="W508" s="30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  <c r="BI508" s="49"/>
      <c r="BJ508" s="49"/>
      <c r="BK508" s="49"/>
      <c r="BL508" s="49"/>
      <c r="BM508" s="49"/>
      <c r="BN508" s="49"/>
      <c r="BO508" s="49"/>
      <c r="BP508" s="49"/>
      <c r="BQ508" s="49"/>
      <c r="BR508" s="49"/>
      <c r="BS508" s="49"/>
      <c r="BT508" s="49"/>
      <c r="BU508" s="49"/>
      <c r="BV508" s="49"/>
      <c r="BW508" s="49"/>
      <c r="BX508" s="49"/>
      <c r="BY508" s="49"/>
      <c r="BZ508" s="28"/>
      <c r="CA508" s="49"/>
      <c r="CB508" s="51"/>
      <c r="CC508" s="51"/>
      <c r="CD508" s="49"/>
      <c r="CE508" s="49"/>
      <c r="CF508" s="49"/>
      <c r="CG508" s="49"/>
      <c r="DA508" s="23"/>
      <c r="DB508" s="23"/>
      <c r="DC508" s="23"/>
      <c r="DD508" s="23"/>
      <c r="DE508" s="23"/>
      <c r="DF508" s="23"/>
      <c r="DG508" s="48"/>
      <c r="DH508" s="23"/>
      <c r="DQ508" s="16"/>
      <c r="DR508" s="16"/>
    </row>
    <row r="509" spans="1:122" s="50" customFormat="1" x14ac:dyDescent="0.2">
      <c r="A509" s="23"/>
      <c r="B509" s="46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47"/>
      <c r="S509" s="23"/>
      <c r="T509" s="48"/>
      <c r="U509" s="30"/>
      <c r="V509" s="30"/>
      <c r="W509" s="30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  <c r="BI509" s="49"/>
      <c r="BJ509" s="49"/>
      <c r="BK509" s="49"/>
      <c r="BL509" s="49"/>
      <c r="BM509" s="49"/>
      <c r="BN509" s="49"/>
      <c r="BO509" s="49"/>
      <c r="BP509" s="49"/>
      <c r="BQ509" s="49"/>
      <c r="BR509" s="49"/>
      <c r="BS509" s="49"/>
      <c r="BT509" s="49"/>
      <c r="BU509" s="49"/>
      <c r="BV509" s="49"/>
      <c r="BW509" s="49"/>
      <c r="BX509" s="49"/>
      <c r="BY509" s="49"/>
      <c r="BZ509" s="28"/>
      <c r="CA509" s="49"/>
      <c r="CB509" s="51"/>
      <c r="CC509" s="51"/>
      <c r="CD509" s="49"/>
      <c r="CE509" s="49"/>
      <c r="CF509" s="49"/>
      <c r="CG509" s="49"/>
      <c r="DA509" s="23"/>
      <c r="DB509" s="23"/>
      <c r="DC509" s="23"/>
      <c r="DD509" s="23"/>
      <c r="DE509" s="23"/>
      <c r="DF509" s="23"/>
      <c r="DG509" s="48"/>
      <c r="DH509" s="23"/>
      <c r="DQ509" s="16"/>
      <c r="DR509" s="16"/>
    </row>
    <row r="510" spans="1:122" s="50" customFormat="1" x14ac:dyDescent="0.2">
      <c r="A510" s="23"/>
      <c r="B510" s="46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47"/>
      <c r="S510" s="23"/>
      <c r="T510" s="48"/>
      <c r="U510" s="30"/>
      <c r="V510" s="30"/>
      <c r="W510" s="30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  <c r="BI510" s="49"/>
      <c r="BJ510" s="49"/>
      <c r="BK510" s="49"/>
      <c r="BL510" s="49"/>
      <c r="BM510" s="49"/>
      <c r="BN510" s="49"/>
      <c r="BO510" s="49"/>
      <c r="BP510" s="49"/>
      <c r="BQ510" s="49"/>
      <c r="BR510" s="49"/>
      <c r="BS510" s="49"/>
      <c r="BT510" s="49"/>
      <c r="BU510" s="49"/>
      <c r="BV510" s="49"/>
      <c r="BW510" s="49"/>
      <c r="BX510" s="49"/>
      <c r="BY510" s="49"/>
      <c r="BZ510" s="28"/>
      <c r="CA510" s="49"/>
      <c r="CB510" s="51"/>
      <c r="CC510" s="51"/>
      <c r="CD510" s="49"/>
      <c r="CE510" s="49"/>
      <c r="CF510" s="49"/>
      <c r="CG510" s="49"/>
      <c r="DA510" s="23"/>
      <c r="DB510" s="23"/>
      <c r="DC510" s="23"/>
      <c r="DD510" s="23"/>
      <c r="DE510" s="23"/>
      <c r="DF510" s="23"/>
      <c r="DG510" s="48"/>
      <c r="DH510" s="23"/>
      <c r="DQ510" s="16"/>
      <c r="DR510" s="16"/>
    </row>
    <row r="511" spans="1:122" s="50" customFormat="1" x14ac:dyDescent="0.2">
      <c r="A511" s="23"/>
      <c r="B511" s="46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47"/>
      <c r="S511" s="23"/>
      <c r="T511" s="48"/>
      <c r="U511" s="30"/>
      <c r="V511" s="30"/>
      <c r="W511" s="30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  <c r="BI511" s="49"/>
      <c r="BJ511" s="49"/>
      <c r="BK511" s="49"/>
      <c r="BL511" s="49"/>
      <c r="BM511" s="49"/>
      <c r="BN511" s="49"/>
      <c r="BO511" s="49"/>
      <c r="BP511" s="49"/>
      <c r="BQ511" s="49"/>
      <c r="BR511" s="49"/>
      <c r="BS511" s="49"/>
      <c r="BT511" s="49"/>
      <c r="BU511" s="49"/>
      <c r="BV511" s="49"/>
      <c r="BW511" s="49"/>
      <c r="BX511" s="49"/>
      <c r="BY511" s="49"/>
      <c r="BZ511" s="28"/>
      <c r="CA511" s="49"/>
      <c r="CB511" s="51"/>
      <c r="CC511" s="51"/>
      <c r="CD511" s="49"/>
      <c r="CE511" s="49"/>
      <c r="CF511" s="49"/>
      <c r="CG511" s="49"/>
      <c r="DA511" s="23"/>
      <c r="DB511" s="23"/>
      <c r="DC511" s="23"/>
      <c r="DD511" s="23"/>
      <c r="DE511" s="23"/>
      <c r="DF511" s="23"/>
      <c r="DG511" s="48"/>
      <c r="DH511" s="23"/>
      <c r="DQ511" s="16"/>
      <c r="DR511" s="16"/>
    </row>
    <row r="512" spans="1:122" s="50" customFormat="1" x14ac:dyDescent="0.2">
      <c r="A512" s="23"/>
      <c r="B512" s="46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47"/>
      <c r="S512" s="23"/>
      <c r="T512" s="48"/>
      <c r="U512" s="30"/>
      <c r="V512" s="30"/>
      <c r="W512" s="30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  <c r="BR512" s="49"/>
      <c r="BS512" s="49"/>
      <c r="BT512" s="49"/>
      <c r="BU512" s="49"/>
      <c r="BV512" s="49"/>
      <c r="BW512" s="49"/>
      <c r="BX512" s="49"/>
      <c r="BY512" s="49"/>
      <c r="BZ512" s="28"/>
      <c r="CA512" s="49"/>
      <c r="CB512" s="51"/>
      <c r="CC512" s="51"/>
      <c r="CD512" s="49"/>
      <c r="CE512" s="49"/>
      <c r="CF512" s="49"/>
      <c r="CG512" s="49"/>
      <c r="DA512" s="23"/>
      <c r="DB512" s="23"/>
      <c r="DC512" s="23"/>
      <c r="DD512" s="23"/>
      <c r="DE512" s="23"/>
      <c r="DF512" s="23"/>
      <c r="DG512" s="48"/>
      <c r="DH512" s="23"/>
      <c r="DQ512" s="16"/>
      <c r="DR512" s="16"/>
    </row>
    <row r="513" spans="1:122" s="50" customFormat="1" x14ac:dyDescent="0.2">
      <c r="A513" s="23"/>
      <c r="B513" s="46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47"/>
      <c r="S513" s="23"/>
      <c r="T513" s="48"/>
      <c r="U513" s="30"/>
      <c r="V513" s="30"/>
      <c r="W513" s="30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  <c r="BI513" s="49"/>
      <c r="BJ513" s="49"/>
      <c r="BK513" s="49"/>
      <c r="BL513" s="49"/>
      <c r="BM513" s="49"/>
      <c r="BN513" s="49"/>
      <c r="BO513" s="49"/>
      <c r="BP513" s="49"/>
      <c r="BQ513" s="49"/>
      <c r="BR513" s="49"/>
      <c r="BS513" s="49"/>
      <c r="BT513" s="49"/>
      <c r="BU513" s="49"/>
      <c r="BV513" s="49"/>
      <c r="BW513" s="49"/>
      <c r="BX513" s="49"/>
      <c r="BY513" s="49"/>
      <c r="BZ513" s="28"/>
      <c r="CA513" s="49"/>
      <c r="CB513" s="51"/>
      <c r="CC513" s="51"/>
      <c r="CD513" s="49"/>
      <c r="CE513" s="49"/>
      <c r="CF513" s="49"/>
      <c r="CG513" s="49"/>
      <c r="DA513" s="23"/>
      <c r="DB513" s="23"/>
      <c r="DC513" s="23"/>
      <c r="DD513" s="23"/>
      <c r="DE513" s="23"/>
      <c r="DF513" s="23"/>
      <c r="DG513" s="48"/>
      <c r="DH513" s="23"/>
      <c r="DQ513" s="16"/>
      <c r="DR513" s="16"/>
    </row>
    <row r="514" spans="1:122" s="50" customFormat="1" x14ac:dyDescent="0.2">
      <c r="A514" s="23"/>
      <c r="B514" s="46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47"/>
      <c r="S514" s="23"/>
      <c r="T514" s="48"/>
      <c r="U514" s="30"/>
      <c r="V514" s="30"/>
      <c r="W514" s="30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  <c r="BI514" s="49"/>
      <c r="BJ514" s="49"/>
      <c r="BK514" s="49"/>
      <c r="BL514" s="49"/>
      <c r="BM514" s="49"/>
      <c r="BN514" s="49"/>
      <c r="BO514" s="49"/>
      <c r="BP514" s="49"/>
      <c r="BQ514" s="49"/>
      <c r="BR514" s="49"/>
      <c r="BS514" s="49"/>
      <c r="BT514" s="49"/>
      <c r="BU514" s="49"/>
      <c r="BV514" s="49"/>
      <c r="BW514" s="49"/>
      <c r="BX514" s="49"/>
      <c r="BY514" s="49"/>
      <c r="BZ514" s="28"/>
      <c r="CA514" s="49"/>
      <c r="CB514" s="51"/>
      <c r="CC514" s="51"/>
      <c r="CD514" s="49"/>
      <c r="CE514" s="49"/>
      <c r="CF514" s="49"/>
      <c r="CG514" s="49"/>
      <c r="DA514" s="23"/>
      <c r="DB514" s="23"/>
      <c r="DC514" s="23"/>
      <c r="DD514" s="23"/>
      <c r="DE514" s="23"/>
      <c r="DF514" s="23"/>
      <c r="DG514" s="48"/>
      <c r="DH514" s="23"/>
      <c r="DQ514" s="16"/>
      <c r="DR514" s="16"/>
    </row>
    <row r="515" spans="1:122" s="50" customFormat="1" x14ac:dyDescent="0.2">
      <c r="A515" s="23"/>
      <c r="B515" s="46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47"/>
      <c r="S515" s="23"/>
      <c r="T515" s="48"/>
      <c r="U515" s="30"/>
      <c r="V515" s="30"/>
      <c r="W515" s="30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  <c r="BI515" s="49"/>
      <c r="BJ515" s="49"/>
      <c r="BK515" s="49"/>
      <c r="BL515" s="49"/>
      <c r="BM515" s="49"/>
      <c r="BN515" s="49"/>
      <c r="BO515" s="49"/>
      <c r="BP515" s="49"/>
      <c r="BQ515" s="49"/>
      <c r="BR515" s="49"/>
      <c r="BS515" s="49"/>
      <c r="BT515" s="49"/>
      <c r="BU515" s="49"/>
      <c r="BV515" s="49"/>
      <c r="BW515" s="49"/>
      <c r="BX515" s="49"/>
      <c r="BY515" s="49"/>
      <c r="BZ515" s="28"/>
      <c r="CA515" s="49"/>
      <c r="CB515" s="51"/>
      <c r="CC515" s="51"/>
      <c r="CD515" s="49"/>
      <c r="CE515" s="49"/>
      <c r="CF515" s="49"/>
      <c r="CG515" s="49"/>
      <c r="DA515" s="23"/>
      <c r="DB515" s="23"/>
      <c r="DC515" s="23"/>
      <c r="DD515" s="23"/>
      <c r="DE515" s="23"/>
      <c r="DF515" s="23"/>
      <c r="DG515" s="48"/>
      <c r="DH515" s="23"/>
      <c r="DQ515" s="16"/>
      <c r="DR515" s="16"/>
    </row>
    <row r="516" spans="1:122" s="50" customFormat="1" x14ac:dyDescent="0.2">
      <c r="A516" s="23"/>
      <c r="B516" s="46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47"/>
      <c r="S516" s="23"/>
      <c r="T516" s="48"/>
      <c r="U516" s="30"/>
      <c r="V516" s="30"/>
      <c r="W516" s="30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  <c r="BI516" s="49"/>
      <c r="BJ516" s="49"/>
      <c r="BK516" s="49"/>
      <c r="BL516" s="49"/>
      <c r="BM516" s="49"/>
      <c r="BN516" s="49"/>
      <c r="BO516" s="49"/>
      <c r="BP516" s="49"/>
      <c r="BQ516" s="49"/>
      <c r="BR516" s="49"/>
      <c r="BS516" s="49"/>
      <c r="BT516" s="49"/>
      <c r="BU516" s="49"/>
      <c r="BV516" s="49"/>
      <c r="BW516" s="49"/>
      <c r="BX516" s="49"/>
      <c r="BY516" s="49"/>
      <c r="BZ516" s="28"/>
      <c r="CA516" s="49"/>
      <c r="CB516" s="51"/>
      <c r="CC516" s="51"/>
      <c r="CD516" s="49"/>
      <c r="CE516" s="49"/>
      <c r="CF516" s="49"/>
      <c r="CG516" s="49"/>
      <c r="DA516" s="23"/>
      <c r="DB516" s="23"/>
      <c r="DC516" s="23"/>
      <c r="DD516" s="23"/>
      <c r="DE516" s="23"/>
      <c r="DF516" s="23"/>
      <c r="DG516" s="48"/>
      <c r="DH516" s="23"/>
      <c r="DQ516" s="16"/>
      <c r="DR516" s="16"/>
    </row>
    <row r="517" spans="1:122" s="50" customFormat="1" x14ac:dyDescent="0.2">
      <c r="A517" s="23"/>
      <c r="B517" s="46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47"/>
      <c r="S517" s="23"/>
      <c r="T517" s="48"/>
      <c r="U517" s="30"/>
      <c r="V517" s="30"/>
      <c r="W517" s="30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  <c r="BI517" s="49"/>
      <c r="BJ517" s="49"/>
      <c r="BK517" s="49"/>
      <c r="BL517" s="49"/>
      <c r="BM517" s="49"/>
      <c r="BN517" s="49"/>
      <c r="BO517" s="49"/>
      <c r="BP517" s="49"/>
      <c r="BQ517" s="49"/>
      <c r="BR517" s="49"/>
      <c r="BS517" s="49"/>
      <c r="BT517" s="49"/>
      <c r="BU517" s="49"/>
      <c r="BV517" s="49"/>
      <c r="BW517" s="49"/>
      <c r="BX517" s="49"/>
      <c r="BY517" s="49"/>
      <c r="BZ517" s="28"/>
      <c r="CA517" s="49"/>
      <c r="CB517" s="51"/>
      <c r="CC517" s="51"/>
      <c r="CD517" s="49"/>
      <c r="CE517" s="49"/>
      <c r="CF517" s="49"/>
      <c r="CG517" s="49"/>
      <c r="DA517" s="23"/>
      <c r="DB517" s="23"/>
      <c r="DC517" s="23"/>
      <c r="DD517" s="23"/>
      <c r="DE517" s="23"/>
      <c r="DF517" s="23"/>
      <c r="DG517" s="48"/>
      <c r="DH517" s="23"/>
      <c r="DQ517" s="16"/>
      <c r="DR517" s="16"/>
    </row>
    <row r="518" spans="1:122" s="50" customFormat="1" x14ac:dyDescent="0.2">
      <c r="A518" s="23"/>
      <c r="B518" s="46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47"/>
      <c r="S518" s="23"/>
      <c r="T518" s="48"/>
      <c r="U518" s="30"/>
      <c r="V518" s="30"/>
      <c r="W518" s="30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  <c r="BI518" s="49"/>
      <c r="BJ518" s="49"/>
      <c r="BK518" s="49"/>
      <c r="BL518" s="49"/>
      <c r="BM518" s="49"/>
      <c r="BN518" s="49"/>
      <c r="BO518" s="49"/>
      <c r="BP518" s="49"/>
      <c r="BQ518" s="49"/>
      <c r="BR518" s="49"/>
      <c r="BS518" s="49"/>
      <c r="BT518" s="49"/>
      <c r="BU518" s="49"/>
      <c r="BV518" s="49"/>
      <c r="BW518" s="49"/>
      <c r="BX518" s="49"/>
      <c r="BY518" s="49"/>
      <c r="BZ518" s="28"/>
      <c r="CA518" s="49"/>
      <c r="CB518" s="51"/>
      <c r="CC518" s="51"/>
      <c r="CD518" s="49"/>
      <c r="CE518" s="49"/>
      <c r="CF518" s="49"/>
      <c r="CG518" s="49"/>
      <c r="DA518" s="23"/>
      <c r="DB518" s="23"/>
      <c r="DC518" s="23"/>
      <c r="DD518" s="23"/>
      <c r="DE518" s="23"/>
      <c r="DF518" s="23"/>
      <c r="DG518" s="48"/>
      <c r="DH518" s="23"/>
      <c r="DQ518" s="16"/>
      <c r="DR518" s="16"/>
    </row>
    <row r="519" spans="1:122" s="50" customFormat="1" x14ac:dyDescent="0.2">
      <c r="A519" s="23"/>
      <c r="B519" s="46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47"/>
      <c r="S519" s="23"/>
      <c r="T519" s="48"/>
      <c r="U519" s="30"/>
      <c r="V519" s="30"/>
      <c r="W519" s="30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  <c r="BI519" s="49"/>
      <c r="BJ519" s="49"/>
      <c r="BK519" s="49"/>
      <c r="BL519" s="49"/>
      <c r="BM519" s="49"/>
      <c r="BN519" s="49"/>
      <c r="BO519" s="49"/>
      <c r="BP519" s="49"/>
      <c r="BQ519" s="49"/>
      <c r="BR519" s="49"/>
      <c r="BS519" s="49"/>
      <c r="BT519" s="49"/>
      <c r="BU519" s="49"/>
      <c r="BV519" s="49"/>
      <c r="BW519" s="49"/>
      <c r="BX519" s="49"/>
      <c r="BY519" s="49"/>
      <c r="BZ519" s="28"/>
      <c r="CA519" s="49"/>
      <c r="CB519" s="51"/>
      <c r="CC519" s="51"/>
      <c r="CD519" s="49"/>
      <c r="CE519" s="49"/>
      <c r="CF519" s="49"/>
      <c r="CG519" s="49"/>
      <c r="DA519" s="23"/>
      <c r="DB519" s="23"/>
      <c r="DC519" s="23"/>
      <c r="DD519" s="23"/>
      <c r="DE519" s="23"/>
      <c r="DF519" s="23"/>
      <c r="DG519" s="48"/>
      <c r="DH519" s="23"/>
      <c r="DQ519" s="16"/>
      <c r="DR519" s="16"/>
    </row>
    <row r="520" spans="1:122" s="50" customFormat="1" x14ac:dyDescent="0.2">
      <c r="A520" s="23"/>
      <c r="B520" s="46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47"/>
      <c r="S520" s="23"/>
      <c r="T520" s="48"/>
      <c r="U520" s="30"/>
      <c r="V520" s="30"/>
      <c r="W520" s="30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  <c r="BI520" s="49"/>
      <c r="BJ520" s="49"/>
      <c r="BK520" s="49"/>
      <c r="BL520" s="49"/>
      <c r="BM520" s="49"/>
      <c r="BN520" s="49"/>
      <c r="BO520" s="49"/>
      <c r="BP520" s="49"/>
      <c r="BQ520" s="49"/>
      <c r="BR520" s="49"/>
      <c r="BS520" s="49"/>
      <c r="BT520" s="49"/>
      <c r="BU520" s="49"/>
      <c r="BV520" s="49"/>
      <c r="BW520" s="49"/>
      <c r="BX520" s="49"/>
      <c r="BY520" s="49"/>
      <c r="BZ520" s="28"/>
      <c r="CA520" s="49"/>
      <c r="CB520" s="51"/>
      <c r="CC520" s="51"/>
      <c r="CD520" s="49"/>
      <c r="CE520" s="49"/>
      <c r="CF520" s="49"/>
      <c r="CG520" s="49"/>
      <c r="DA520" s="23"/>
      <c r="DB520" s="23"/>
      <c r="DC520" s="23"/>
      <c r="DD520" s="23"/>
      <c r="DE520" s="23"/>
      <c r="DF520" s="23"/>
      <c r="DG520" s="48"/>
      <c r="DH520" s="23"/>
      <c r="DQ520" s="16"/>
      <c r="DR520" s="16"/>
    </row>
    <row r="521" spans="1:122" s="50" customFormat="1" x14ac:dyDescent="0.2">
      <c r="A521" s="23"/>
      <c r="B521" s="46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47"/>
      <c r="S521" s="23"/>
      <c r="T521" s="48"/>
      <c r="U521" s="30"/>
      <c r="V521" s="30"/>
      <c r="W521" s="30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  <c r="BI521" s="49"/>
      <c r="BJ521" s="49"/>
      <c r="BK521" s="49"/>
      <c r="BL521" s="49"/>
      <c r="BM521" s="49"/>
      <c r="BN521" s="49"/>
      <c r="BO521" s="49"/>
      <c r="BP521" s="49"/>
      <c r="BQ521" s="49"/>
      <c r="BR521" s="49"/>
      <c r="BS521" s="49"/>
      <c r="BT521" s="49"/>
      <c r="BU521" s="49"/>
      <c r="BV521" s="49"/>
      <c r="BW521" s="49"/>
      <c r="BX521" s="49"/>
      <c r="BY521" s="49"/>
      <c r="BZ521" s="28"/>
      <c r="CA521" s="49"/>
      <c r="CB521" s="51"/>
      <c r="CC521" s="51"/>
      <c r="CD521" s="49"/>
      <c r="CE521" s="49"/>
      <c r="CF521" s="49"/>
      <c r="CG521" s="49"/>
      <c r="DA521" s="23"/>
      <c r="DB521" s="23"/>
      <c r="DC521" s="23"/>
      <c r="DD521" s="23"/>
      <c r="DE521" s="23"/>
      <c r="DF521" s="23"/>
      <c r="DG521" s="48"/>
      <c r="DH521" s="23"/>
      <c r="DQ521" s="16"/>
      <c r="DR521" s="16"/>
    </row>
    <row r="522" spans="1:122" s="50" customFormat="1" x14ac:dyDescent="0.2">
      <c r="A522" s="23"/>
      <c r="B522" s="46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47"/>
      <c r="S522" s="23"/>
      <c r="T522" s="48"/>
      <c r="U522" s="30"/>
      <c r="V522" s="30"/>
      <c r="W522" s="30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  <c r="BI522" s="49"/>
      <c r="BJ522" s="49"/>
      <c r="BK522" s="49"/>
      <c r="BL522" s="49"/>
      <c r="BM522" s="49"/>
      <c r="BN522" s="49"/>
      <c r="BO522" s="49"/>
      <c r="BP522" s="49"/>
      <c r="BQ522" s="49"/>
      <c r="BR522" s="49"/>
      <c r="BS522" s="49"/>
      <c r="BT522" s="49"/>
      <c r="BU522" s="49"/>
      <c r="BV522" s="49"/>
      <c r="BW522" s="49"/>
      <c r="BX522" s="49"/>
      <c r="BY522" s="49"/>
      <c r="BZ522" s="28"/>
      <c r="CA522" s="49"/>
      <c r="CB522" s="51"/>
      <c r="CC522" s="51"/>
      <c r="CD522" s="49"/>
      <c r="CE522" s="49"/>
      <c r="CF522" s="49"/>
      <c r="CG522" s="49"/>
      <c r="DA522" s="23"/>
      <c r="DB522" s="23"/>
      <c r="DC522" s="23"/>
      <c r="DD522" s="23"/>
      <c r="DE522" s="23"/>
      <c r="DF522" s="23"/>
      <c r="DG522" s="48"/>
      <c r="DH522" s="23"/>
      <c r="DQ522" s="16"/>
      <c r="DR522" s="16"/>
    </row>
    <row r="523" spans="1:122" s="50" customFormat="1" x14ac:dyDescent="0.2">
      <c r="A523" s="23"/>
      <c r="B523" s="46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47"/>
      <c r="S523" s="23"/>
      <c r="T523" s="48"/>
      <c r="U523" s="30"/>
      <c r="V523" s="30"/>
      <c r="W523" s="30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  <c r="BI523" s="49"/>
      <c r="BJ523" s="49"/>
      <c r="BK523" s="49"/>
      <c r="BL523" s="49"/>
      <c r="BM523" s="49"/>
      <c r="BN523" s="49"/>
      <c r="BO523" s="49"/>
      <c r="BP523" s="49"/>
      <c r="BQ523" s="49"/>
      <c r="BR523" s="49"/>
      <c r="BS523" s="49"/>
      <c r="BT523" s="49"/>
      <c r="BU523" s="49"/>
      <c r="BV523" s="49"/>
      <c r="BW523" s="49"/>
      <c r="BX523" s="49"/>
      <c r="BY523" s="49"/>
      <c r="BZ523" s="28"/>
      <c r="CA523" s="49"/>
      <c r="CB523" s="51"/>
      <c r="CC523" s="51"/>
      <c r="CD523" s="49"/>
      <c r="CE523" s="49"/>
      <c r="CF523" s="49"/>
      <c r="CG523" s="49"/>
      <c r="DA523" s="23"/>
      <c r="DB523" s="23"/>
      <c r="DC523" s="23"/>
      <c r="DD523" s="23"/>
      <c r="DE523" s="23"/>
      <c r="DF523" s="23"/>
      <c r="DG523" s="48"/>
      <c r="DH523" s="23"/>
      <c r="DQ523" s="16"/>
      <c r="DR523" s="16"/>
    </row>
    <row r="524" spans="1:122" s="50" customFormat="1" x14ac:dyDescent="0.2">
      <c r="A524" s="23"/>
      <c r="B524" s="46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47"/>
      <c r="S524" s="23"/>
      <c r="T524" s="48"/>
      <c r="U524" s="30"/>
      <c r="V524" s="30"/>
      <c r="W524" s="30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  <c r="BI524" s="49"/>
      <c r="BJ524" s="49"/>
      <c r="BK524" s="49"/>
      <c r="BL524" s="49"/>
      <c r="BM524" s="49"/>
      <c r="BN524" s="49"/>
      <c r="BO524" s="49"/>
      <c r="BP524" s="49"/>
      <c r="BQ524" s="49"/>
      <c r="BR524" s="49"/>
      <c r="BS524" s="49"/>
      <c r="BT524" s="49"/>
      <c r="BU524" s="49"/>
      <c r="BV524" s="49"/>
      <c r="BW524" s="49"/>
      <c r="BX524" s="49"/>
      <c r="BY524" s="49"/>
      <c r="BZ524" s="28"/>
      <c r="CA524" s="49"/>
      <c r="CB524" s="51"/>
      <c r="CC524" s="51"/>
      <c r="CD524" s="49"/>
      <c r="CE524" s="49"/>
      <c r="CF524" s="49"/>
      <c r="CG524" s="49"/>
      <c r="DA524" s="23"/>
      <c r="DB524" s="23"/>
      <c r="DC524" s="23"/>
      <c r="DD524" s="23"/>
      <c r="DE524" s="23"/>
      <c r="DF524" s="23"/>
      <c r="DG524" s="48"/>
      <c r="DH524" s="23"/>
      <c r="DQ524" s="16"/>
      <c r="DR524" s="16"/>
    </row>
    <row r="525" spans="1:122" s="50" customFormat="1" x14ac:dyDescent="0.2">
      <c r="A525" s="23"/>
      <c r="B525" s="46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47"/>
      <c r="S525" s="23"/>
      <c r="T525" s="48"/>
      <c r="U525" s="30"/>
      <c r="V525" s="30"/>
      <c r="W525" s="30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  <c r="BI525" s="49"/>
      <c r="BJ525" s="49"/>
      <c r="BK525" s="49"/>
      <c r="BL525" s="49"/>
      <c r="BM525" s="49"/>
      <c r="BN525" s="49"/>
      <c r="BO525" s="49"/>
      <c r="BP525" s="49"/>
      <c r="BQ525" s="49"/>
      <c r="BR525" s="49"/>
      <c r="BS525" s="49"/>
      <c r="BT525" s="49"/>
      <c r="BU525" s="49"/>
      <c r="BV525" s="49"/>
      <c r="BW525" s="49"/>
      <c r="BX525" s="49"/>
      <c r="BY525" s="49"/>
      <c r="BZ525" s="28"/>
      <c r="CA525" s="49"/>
      <c r="CB525" s="51"/>
      <c r="CC525" s="51"/>
      <c r="CD525" s="49"/>
      <c r="CE525" s="49"/>
      <c r="CF525" s="49"/>
      <c r="CG525" s="49"/>
      <c r="DA525" s="23"/>
      <c r="DB525" s="23"/>
      <c r="DC525" s="23"/>
      <c r="DD525" s="23"/>
      <c r="DE525" s="23"/>
      <c r="DF525" s="23"/>
      <c r="DG525" s="48"/>
      <c r="DH525" s="23"/>
      <c r="DQ525" s="16"/>
      <c r="DR525" s="16"/>
    </row>
    <row r="526" spans="1:122" s="50" customFormat="1" x14ac:dyDescent="0.2">
      <c r="A526" s="23"/>
      <c r="B526" s="46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47"/>
      <c r="S526" s="23"/>
      <c r="T526" s="48"/>
      <c r="U526" s="30"/>
      <c r="V526" s="30"/>
      <c r="W526" s="30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  <c r="BI526" s="49"/>
      <c r="BJ526" s="49"/>
      <c r="BK526" s="49"/>
      <c r="BL526" s="49"/>
      <c r="BM526" s="49"/>
      <c r="BN526" s="49"/>
      <c r="BO526" s="49"/>
      <c r="BP526" s="49"/>
      <c r="BQ526" s="49"/>
      <c r="BR526" s="49"/>
      <c r="BS526" s="49"/>
      <c r="BT526" s="49"/>
      <c r="BU526" s="49"/>
      <c r="BV526" s="49"/>
      <c r="BW526" s="49"/>
      <c r="BX526" s="49"/>
      <c r="BY526" s="49"/>
      <c r="BZ526" s="28"/>
      <c r="CA526" s="49"/>
      <c r="CB526" s="51"/>
      <c r="CC526" s="51"/>
      <c r="CD526" s="49"/>
      <c r="CE526" s="49"/>
      <c r="CF526" s="49"/>
      <c r="CG526" s="49"/>
      <c r="DA526" s="23"/>
      <c r="DB526" s="23"/>
      <c r="DC526" s="23"/>
      <c r="DD526" s="23"/>
      <c r="DE526" s="23"/>
      <c r="DF526" s="23"/>
      <c r="DG526" s="48"/>
      <c r="DH526" s="23"/>
      <c r="DQ526" s="16"/>
      <c r="DR526" s="16"/>
    </row>
    <row r="527" spans="1:122" s="50" customFormat="1" x14ac:dyDescent="0.2">
      <c r="A527" s="23"/>
      <c r="B527" s="46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47"/>
      <c r="S527" s="23"/>
      <c r="T527" s="48"/>
      <c r="U527" s="30"/>
      <c r="V527" s="30"/>
      <c r="W527" s="30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  <c r="BI527" s="49"/>
      <c r="BJ527" s="49"/>
      <c r="BK527" s="49"/>
      <c r="BL527" s="49"/>
      <c r="BM527" s="49"/>
      <c r="BN527" s="49"/>
      <c r="BO527" s="49"/>
      <c r="BP527" s="49"/>
      <c r="BQ527" s="49"/>
      <c r="BR527" s="49"/>
      <c r="BS527" s="49"/>
      <c r="BT527" s="49"/>
      <c r="BU527" s="49"/>
      <c r="BV527" s="49"/>
      <c r="BW527" s="49"/>
      <c r="BX527" s="49"/>
      <c r="BY527" s="49"/>
      <c r="BZ527" s="28"/>
      <c r="CA527" s="49"/>
      <c r="CB527" s="51"/>
      <c r="CC527" s="51"/>
      <c r="CD527" s="49"/>
      <c r="CE527" s="49"/>
      <c r="CF527" s="49"/>
      <c r="CG527" s="49"/>
      <c r="DA527" s="23"/>
      <c r="DB527" s="23"/>
      <c r="DC527" s="23"/>
      <c r="DD527" s="23"/>
      <c r="DE527" s="23"/>
      <c r="DF527" s="23"/>
      <c r="DG527" s="48"/>
      <c r="DH527" s="23"/>
      <c r="DQ527" s="16"/>
      <c r="DR527" s="16"/>
    </row>
    <row r="528" spans="1:122" s="50" customFormat="1" x14ac:dyDescent="0.2">
      <c r="A528" s="23"/>
      <c r="B528" s="46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47"/>
      <c r="S528" s="23"/>
      <c r="T528" s="48"/>
      <c r="U528" s="30"/>
      <c r="V528" s="30"/>
      <c r="W528" s="30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  <c r="BI528" s="49"/>
      <c r="BJ528" s="49"/>
      <c r="BK528" s="49"/>
      <c r="BL528" s="49"/>
      <c r="BM528" s="49"/>
      <c r="BN528" s="49"/>
      <c r="BO528" s="49"/>
      <c r="BP528" s="49"/>
      <c r="BQ528" s="49"/>
      <c r="BR528" s="49"/>
      <c r="BS528" s="49"/>
      <c r="BT528" s="49"/>
      <c r="BU528" s="49"/>
      <c r="BV528" s="49"/>
      <c r="BW528" s="49"/>
      <c r="BX528" s="49"/>
      <c r="BY528" s="49"/>
      <c r="BZ528" s="28"/>
      <c r="CA528" s="49"/>
      <c r="CB528" s="51"/>
      <c r="CC528" s="51"/>
      <c r="CD528" s="49"/>
      <c r="CE528" s="49"/>
      <c r="CF528" s="49"/>
      <c r="CG528" s="49"/>
      <c r="DA528" s="23"/>
      <c r="DB528" s="23"/>
      <c r="DC528" s="23"/>
      <c r="DD528" s="23"/>
      <c r="DE528" s="23"/>
      <c r="DF528" s="23"/>
      <c r="DG528" s="48"/>
      <c r="DH528" s="23"/>
      <c r="DQ528" s="16"/>
      <c r="DR528" s="16"/>
    </row>
    <row r="529" spans="1:122" s="50" customFormat="1" x14ac:dyDescent="0.2">
      <c r="A529" s="23"/>
      <c r="B529" s="46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47"/>
      <c r="S529" s="23"/>
      <c r="T529" s="48"/>
      <c r="U529" s="30"/>
      <c r="V529" s="30"/>
      <c r="W529" s="30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  <c r="BR529" s="49"/>
      <c r="BS529" s="49"/>
      <c r="BT529" s="49"/>
      <c r="BU529" s="49"/>
      <c r="BV529" s="49"/>
      <c r="BW529" s="49"/>
      <c r="BX529" s="49"/>
      <c r="BY529" s="49"/>
      <c r="BZ529" s="28"/>
      <c r="CA529" s="49"/>
      <c r="CB529" s="51"/>
      <c r="CC529" s="51"/>
      <c r="CD529" s="49"/>
      <c r="CE529" s="49"/>
      <c r="CF529" s="49"/>
      <c r="CG529" s="49"/>
      <c r="DA529" s="23"/>
      <c r="DB529" s="23"/>
      <c r="DC529" s="23"/>
      <c r="DD529" s="23"/>
      <c r="DE529" s="23"/>
      <c r="DF529" s="23"/>
      <c r="DG529" s="48"/>
      <c r="DH529" s="23"/>
      <c r="DQ529" s="16"/>
      <c r="DR529" s="16"/>
    </row>
    <row r="530" spans="1:122" s="50" customFormat="1" x14ac:dyDescent="0.2">
      <c r="A530" s="23"/>
      <c r="B530" s="46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47"/>
      <c r="S530" s="23"/>
      <c r="T530" s="48"/>
      <c r="U530" s="30"/>
      <c r="V530" s="30"/>
      <c r="W530" s="30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  <c r="BI530" s="49"/>
      <c r="BJ530" s="49"/>
      <c r="BK530" s="49"/>
      <c r="BL530" s="49"/>
      <c r="BM530" s="49"/>
      <c r="BN530" s="49"/>
      <c r="BO530" s="49"/>
      <c r="BP530" s="49"/>
      <c r="BQ530" s="49"/>
      <c r="BR530" s="49"/>
      <c r="BS530" s="49"/>
      <c r="BT530" s="49"/>
      <c r="BU530" s="49"/>
      <c r="BV530" s="49"/>
      <c r="BW530" s="49"/>
      <c r="BX530" s="49"/>
      <c r="BY530" s="49"/>
      <c r="BZ530" s="28"/>
      <c r="CA530" s="49"/>
      <c r="CB530" s="51"/>
      <c r="CC530" s="51"/>
      <c r="CD530" s="49"/>
      <c r="CE530" s="49"/>
      <c r="CF530" s="49"/>
      <c r="CG530" s="49"/>
      <c r="DA530" s="23"/>
      <c r="DB530" s="23"/>
      <c r="DC530" s="23"/>
      <c r="DD530" s="23"/>
      <c r="DE530" s="23"/>
      <c r="DF530" s="23"/>
      <c r="DG530" s="48"/>
      <c r="DH530" s="23"/>
      <c r="DQ530" s="16"/>
      <c r="DR530" s="16"/>
    </row>
    <row r="531" spans="1:122" s="50" customFormat="1" x14ac:dyDescent="0.2">
      <c r="A531" s="23"/>
      <c r="B531" s="46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47"/>
      <c r="S531" s="23"/>
      <c r="T531" s="48"/>
      <c r="U531" s="30"/>
      <c r="V531" s="30"/>
      <c r="W531" s="30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  <c r="BI531" s="49"/>
      <c r="BJ531" s="49"/>
      <c r="BK531" s="49"/>
      <c r="BL531" s="49"/>
      <c r="BM531" s="49"/>
      <c r="BN531" s="49"/>
      <c r="BO531" s="49"/>
      <c r="BP531" s="49"/>
      <c r="BQ531" s="49"/>
      <c r="BR531" s="49"/>
      <c r="BS531" s="49"/>
      <c r="BT531" s="49"/>
      <c r="BU531" s="49"/>
      <c r="BV531" s="49"/>
      <c r="BW531" s="49"/>
      <c r="BX531" s="49"/>
      <c r="BY531" s="49"/>
      <c r="BZ531" s="28"/>
      <c r="CA531" s="49"/>
      <c r="CB531" s="51"/>
      <c r="CC531" s="51"/>
      <c r="CD531" s="49"/>
      <c r="CE531" s="49"/>
      <c r="CF531" s="49"/>
      <c r="CG531" s="49"/>
      <c r="DA531" s="23"/>
      <c r="DB531" s="23"/>
      <c r="DC531" s="23"/>
      <c r="DD531" s="23"/>
      <c r="DE531" s="23"/>
      <c r="DF531" s="23"/>
      <c r="DG531" s="48"/>
      <c r="DH531" s="23"/>
      <c r="DQ531" s="16"/>
      <c r="DR531" s="16"/>
    </row>
    <row r="532" spans="1:122" s="50" customFormat="1" x14ac:dyDescent="0.2">
      <c r="A532" s="23"/>
      <c r="B532" s="46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47"/>
      <c r="S532" s="23"/>
      <c r="T532" s="48"/>
      <c r="U532" s="30"/>
      <c r="V532" s="30"/>
      <c r="W532" s="30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  <c r="BI532" s="49"/>
      <c r="BJ532" s="49"/>
      <c r="BK532" s="49"/>
      <c r="BL532" s="49"/>
      <c r="BM532" s="49"/>
      <c r="BN532" s="49"/>
      <c r="BO532" s="49"/>
      <c r="BP532" s="49"/>
      <c r="BQ532" s="49"/>
      <c r="BR532" s="49"/>
      <c r="BS532" s="49"/>
      <c r="BT532" s="49"/>
      <c r="BU532" s="49"/>
      <c r="BV532" s="49"/>
      <c r="BW532" s="49"/>
      <c r="BX532" s="49"/>
      <c r="BY532" s="49"/>
      <c r="BZ532" s="28"/>
      <c r="CA532" s="49"/>
      <c r="CB532" s="51"/>
      <c r="CC532" s="51"/>
      <c r="CD532" s="49"/>
      <c r="CE532" s="49"/>
      <c r="CF532" s="49"/>
      <c r="CG532" s="49"/>
      <c r="DA532" s="23"/>
      <c r="DB532" s="23"/>
      <c r="DC532" s="23"/>
      <c r="DD532" s="23"/>
      <c r="DE532" s="23"/>
      <c r="DF532" s="23"/>
      <c r="DG532" s="48"/>
      <c r="DH532" s="23"/>
      <c r="DQ532" s="16"/>
      <c r="DR532" s="16"/>
    </row>
    <row r="533" spans="1:122" s="50" customFormat="1" x14ac:dyDescent="0.2">
      <c r="A533" s="23"/>
      <c r="B533" s="46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47"/>
      <c r="S533" s="23"/>
      <c r="T533" s="48"/>
      <c r="U533" s="30"/>
      <c r="V533" s="30"/>
      <c r="W533" s="30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  <c r="BI533" s="49"/>
      <c r="BJ533" s="49"/>
      <c r="BK533" s="49"/>
      <c r="BL533" s="49"/>
      <c r="BM533" s="49"/>
      <c r="BN533" s="49"/>
      <c r="BO533" s="49"/>
      <c r="BP533" s="49"/>
      <c r="BQ533" s="49"/>
      <c r="BR533" s="49"/>
      <c r="BS533" s="49"/>
      <c r="BT533" s="49"/>
      <c r="BU533" s="49"/>
      <c r="BV533" s="49"/>
      <c r="BW533" s="49"/>
      <c r="BX533" s="49"/>
      <c r="BY533" s="49"/>
      <c r="BZ533" s="28"/>
      <c r="CA533" s="49"/>
      <c r="CB533" s="51"/>
      <c r="CC533" s="51"/>
      <c r="CD533" s="49"/>
      <c r="CE533" s="49"/>
      <c r="CF533" s="49"/>
      <c r="CG533" s="49"/>
      <c r="DA533" s="23"/>
      <c r="DB533" s="23"/>
      <c r="DC533" s="23"/>
      <c r="DD533" s="23"/>
      <c r="DE533" s="23"/>
      <c r="DF533" s="23"/>
      <c r="DG533" s="48"/>
      <c r="DH533" s="23"/>
      <c r="DQ533" s="16"/>
      <c r="DR533" s="16"/>
    </row>
    <row r="534" spans="1:122" s="50" customFormat="1" x14ac:dyDescent="0.2">
      <c r="A534" s="23"/>
      <c r="B534" s="46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47"/>
      <c r="S534" s="23"/>
      <c r="T534" s="48"/>
      <c r="U534" s="30"/>
      <c r="V534" s="30"/>
      <c r="W534" s="30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  <c r="BI534" s="49"/>
      <c r="BJ534" s="49"/>
      <c r="BK534" s="49"/>
      <c r="BL534" s="49"/>
      <c r="BM534" s="49"/>
      <c r="BN534" s="49"/>
      <c r="BO534" s="49"/>
      <c r="BP534" s="49"/>
      <c r="BQ534" s="49"/>
      <c r="BR534" s="49"/>
      <c r="BS534" s="49"/>
      <c r="BT534" s="49"/>
      <c r="BU534" s="49"/>
      <c r="BV534" s="49"/>
      <c r="BW534" s="49"/>
      <c r="BX534" s="49"/>
      <c r="BY534" s="49"/>
      <c r="BZ534" s="28"/>
      <c r="CA534" s="49"/>
      <c r="CB534" s="51"/>
      <c r="CC534" s="51"/>
      <c r="CD534" s="49"/>
      <c r="CE534" s="49"/>
      <c r="CF534" s="49"/>
      <c r="CG534" s="49"/>
      <c r="DA534" s="23"/>
      <c r="DB534" s="23"/>
      <c r="DC534" s="23"/>
      <c r="DD534" s="23"/>
      <c r="DE534" s="23"/>
      <c r="DF534" s="23"/>
      <c r="DG534" s="48"/>
      <c r="DH534" s="23"/>
      <c r="DQ534" s="16"/>
      <c r="DR534" s="16"/>
    </row>
    <row r="535" spans="1:122" s="50" customFormat="1" x14ac:dyDescent="0.2">
      <c r="A535" s="23"/>
      <c r="B535" s="46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47"/>
      <c r="S535" s="23"/>
      <c r="T535" s="48"/>
      <c r="U535" s="30"/>
      <c r="V535" s="30"/>
      <c r="W535" s="30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  <c r="BR535" s="49"/>
      <c r="BS535" s="49"/>
      <c r="BT535" s="49"/>
      <c r="BU535" s="49"/>
      <c r="BV535" s="49"/>
      <c r="BW535" s="49"/>
      <c r="BX535" s="49"/>
      <c r="BY535" s="49"/>
      <c r="BZ535" s="28"/>
      <c r="CA535" s="49"/>
      <c r="CB535" s="51"/>
      <c r="CC535" s="51"/>
      <c r="CD535" s="49"/>
      <c r="CE535" s="49"/>
      <c r="CF535" s="49"/>
      <c r="CG535" s="49"/>
      <c r="DA535" s="23"/>
      <c r="DB535" s="23"/>
      <c r="DC535" s="23"/>
      <c r="DD535" s="23"/>
      <c r="DE535" s="23"/>
      <c r="DF535" s="23"/>
      <c r="DG535" s="48"/>
      <c r="DH535" s="23"/>
      <c r="DQ535" s="16"/>
      <c r="DR535" s="16"/>
    </row>
    <row r="536" spans="1:122" s="50" customFormat="1" x14ac:dyDescent="0.2">
      <c r="A536" s="23"/>
      <c r="B536" s="46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47"/>
      <c r="S536" s="23"/>
      <c r="T536" s="48"/>
      <c r="U536" s="30"/>
      <c r="V536" s="30"/>
      <c r="W536" s="30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  <c r="BR536" s="49"/>
      <c r="BS536" s="49"/>
      <c r="BT536" s="49"/>
      <c r="BU536" s="49"/>
      <c r="BV536" s="49"/>
      <c r="BW536" s="49"/>
      <c r="BX536" s="49"/>
      <c r="BY536" s="49"/>
      <c r="BZ536" s="28"/>
      <c r="CA536" s="49"/>
      <c r="CB536" s="51"/>
      <c r="CC536" s="51"/>
      <c r="CD536" s="49"/>
      <c r="CE536" s="49"/>
      <c r="CF536" s="49"/>
      <c r="CG536" s="49"/>
      <c r="DA536" s="23"/>
      <c r="DB536" s="23"/>
      <c r="DC536" s="23"/>
      <c r="DD536" s="23"/>
      <c r="DE536" s="23"/>
      <c r="DF536" s="23"/>
      <c r="DG536" s="48"/>
      <c r="DH536" s="23"/>
      <c r="DQ536" s="16"/>
      <c r="DR536" s="16"/>
    </row>
    <row r="537" spans="1:122" s="50" customFormat="1" x14ac:dyDescent="0.2">
      <c r="A537" s="23"/>
      <c r="B537" s="46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47"/>
      <c r="S537" s="23"/>
      <c r="T537" s="48"/>
      <c r="U537" s="30"/>
      <c r="V537" s="30"/>
      <c r="W537" s="30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  <c r="BR537" s="49"/>
      <c r="BS537" s="49"/>
      <c r="BT537" s="49"/>
      <c r="BU537" s="49"/>
      <c r="BV537" s="49"/>
      <c r="BW537" s="49"/>
      <c r="BX537" s="49"/>
      <c r="BY537" s="49"/>
      <c r="BZ537" s="28"/>
      <c r="CA537" s="49"/>
      <c r="CB537" s="51"/>
      <c r="CC537" s="51"/>
      <c r="CD537" s="49"/>
      <c r="CE537" s="49"/>
      <c r="CF537" s="49"/>
      <c r="CG537" s="49"/>
      <c r="DA537" s="23"/>
      <c r="DB537" s="23"/>
      <c r="DC537" s="23"/>
      <c r="DD537" s="23"/>
      <c r="DE537" s="23"/>
      <c r="DF537" s="23"/>
      <c r="DG537" s="48"/>
      <c r="DH537" s="23"/>
      <c r="DQ537" s="16"/>
      <c r="DR537" s="16"/>
    </row>
    <row r="538" spans="1:122" s="50" customFormat="1" x14ac:dyDescent="0.2">
      <c r="A538" s="23"/>
      <c r="B538" s="46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47"/>
      <c r="S538" s="23"/>
      <c r="T538" s="48"/>
      <c r="U538" s="30"/>
      <c r="V538" s="30"/>
      <c r="W538" s="30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  <c r="BR538" s="49"/>
      <c r="BS538" s="49"/>
      <c r="BT538" s="49"/>
      <c r="BU538" s="49"/>
      <c r="BV538" s="49"/>
      <c r="BW538" s="49"/>
      <c r="BX538" s="49"/>
      <c r="BY538" s="49"/>
      <c r="BZ538" s="28"/>
      <c r="CA538" s="49"/>
      <c r="CB538" s="51"/>
      <c r="CC538" s="51"/>
      <c r="CD538" s="49"/>
      <c r="CE538" s="49"/>
      <c r="CF538" s="49"/>
      <c r="CG538" s="49"/>
      <c r="DA538" s="23"/>
      <c r="DB538" s="23"/>
      <c r="DC538" s="23"/>
      <c r="DD538" s="23"/>
      <c r="DE538" s="23"/>
      <c r="DF538" s="23"/>
      <c r="DG538" s="48"/>
      <c r="DH538" s="23"/>
      <c r="DQ538" s="16"/>
      <c r="DR538" s="16"/>
    </row>
    <row r="539" spans="1:122" s="50" customFormat="1" x14ac:dyDescent="0.2">
      <c r="A539" s="23"/>
      <c r="B539" s="46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47"/>
      <c r="S539" s="23"/>
      <c r="T539" s="48"/>
      <c r="U539" s="30"/>
      <c r="V539" s="30"/>
      <c r="W539" s="30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  <c r="BR539" s="49"/>
      <c r="BS539" s="49"/>
      <c r="BT539" s="49"/>
      <c r="BU539" s="49"/>
      <c r="BV539" s="49"/>
      <c r="BW539" s="49"/>
      <c r="BX539" s="49"/>
      <c r="BY539" s="49"/>
      <c r="BZ539" s="28"/>
      <c r="CA539" s="49"/>
      <c r="CB539" s="51"/>
      <c r="CC539" s="51"/>
      <c r="CD539" s="49"/>
      <c r="CE539" s="49"/>
      <c r="CF539" s="49"/>
      <c r="CG539" s="49"/>
      <c r="DA539" s="23"/>
      <c r="DB539" s="23"/>
      <c r="DC539" s="23"/>
      <c r="DD539" s="23"/>
      <c r="DE539" s="23"/>
      <c r="DF539" s="23"/>
      <c r="DG539" s="48"/>
      <c r="DH539" s="23"/>
      <c r="DQ539" s="16"/>
      <c r="DR539" s="16"/>
    </row>
    <row r="540" spans="1:122" s="50" customFormat="1" x14ac:dyDescent="0.2">
      <c r="A540" s="23"/>
      <c r="B540" s="46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47"/>
      <c r="S540" s="23"/>
      <c r="T540" s="48"/>
      <c r="U540" s="30"/>
      <c r="V540" s="30"/>
      <c r="W540" s="30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  <c r="BR540" s="49"/>
      <c r="BS540" s="49"/>
      <c r="BT540" s="49"/>
      <c r="BU540" s="49"/>
      <c r="BV540" s="49"/>
      <c r="BW540" s="49"/>
      <c r="BX540" s="49"/>
      <c r="BY540" s="49"/>
      <c r="BZ540" s="28"/>
      <c r="CA540" s="49"/>
      <c r="CB540" s="51"/>
      <c r="CC540" s="51"/>
      <c r="CD540" s="49"/>
      <c r="CE540" s="49"/>
      <c r="CF540" s="49"/>
      <c r="CG540" s="49"/>
      <c r="DA540" s="23"/>
      <c r="DB540" s="23"/>
      <c r="DC540" s="23"/>
      <c r="DD540" s="23"/>
      <c r="DE540" s="23"/>
      <c r="DF540" s="23"/>
      <c r="DG540" s="48"/>
      <c r="DH540" s="23"/>
      <c r="DQ540" s="16"/>
      <c r="DR540" s="16"/>
    </row>
    <row r="541" spans="1:122" s="50" customFormat="1" x14ac:dyDescent="0.2">
      <c r="A541" s="23"/>
      <c r="B541" s="46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47"/>
      <c r="S541" s="23"/>
      <c r="T541" s="48"/>
      <c r="U541" s="30"/>
      <c r="V541" s="30"/>
      <c r="W541" s="30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  <c r="BR541" s="49"/>
      <c r="BS541" s="49"/>
      <c r="BT541" s="49"/>
      <c r="BU541" s="49"/>
      <c r="BV541" s="49"/>
      <c r="BW541" s="49"/>
      <c r="BX541" s="49"/>
      <c r="BY541" s="49"/>
      <c r="BZ541" s="28"/>
      <c r="CA541" s="49"/>
      <c r="CB541" s="51"/>
      <c r="CC541" s="51"/>
      <c r="CD541" s="49"/>
      <c r="CE541" s="49"/>
      <c r="CF541" s="49"/>
      <c r="CG541" s="49"/>
      <c r="DA541" s="23"/>
      <c r="DB541" s="23"/>
      <c r="DC541" s="23"/>
      <c r="DD541" s="23"/>
      <c r="DE541" s="23"/>
      <c r="DF541" s="23"/>
      <c r="DG541" s="48"/>
      <c r="DH541" s="23"/>
      <c r="DQ541" s="16"/>
      <c r="DR541" s="16"/>
    </row>
    <row r="542" spans="1:122" s="50" customFormat="1" x14ac:dyDescent="0.2">
      <c r="A542" s="23"/>
      <c r="B542" s="46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47"/>
      <c r="S542" s="23"/>
      <c r="T542" s="48"/>
      <c r="U542" s="30"/>
      <c r="V542" s="30"/>
      <c r="W542" s="30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  <c r="BR542" s="49"/>
      <c r="BS542" s="49"/>
      <c r="BT542" s="49"/>
      <c r="BU542" s="49"/>
      <c r="BV542" s="49"/>
      <c r="BW542" s="49"/>
      <c r="BX542" s="49"/>
      <c r="BY542" s="49"/>
      <c r="BZ542" s="28"/>
      <c r="CA542" s="49"/>
      <c r="CB542" s="51"/>
      <c r="CC542" s="51"/>
      <c r="CD542" s="49"/>
      <c r="CE542" s="49"/>
      <c r="CF542" s="49"/>
      <c r="CG542" s="49"/>
      <c r="DA542" s="23"/>
      <c r="DB542" s="23"/>
      <c r="DC542" s="23"/>
      <c r="DD542" s="23"/>
      <c r="DE542" s="23"/>
      <c r="DF542" s="23"/>
      <c r="DG542" s="48"/>
      <c r="DH542" s="23"/>
      <c r="DQ542" s="16"/>
      <c r="DR542" s="16"/>
    </row>
    <row r="543" spans="1:122" s="50" customFormat="1" x14ac:dyDescent="0.2">
      <c r="A543" s="23"/>
      <c r="B543" s="46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47"/>
      <c r="S543" s="23"/>
      <c r="T543" s="48"/>
      <c r="U543" s="30"/>
      <c r="V543" s="30"/>
      <c r="W543" s="30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  <c r="BI543" s="49"/>
      <c r="BJ543" s="49"/>
      <c r="BK543" s="49"/>
      <c r="BL543" s="49"/>
      <c r="BM543" s="49"/>
      <c r="BN543" s="49"/>
      <c r="BO543" s="49"/>
      <c r="BP543" s="49"/>
      <c r="BQ543" s="49"/>
      <c r="BR543" s="49"/>
      <c r="BS543" s="49"/>
      <c r="BT543" s="49"/>
      <c r="BU543" s="49"/>
      <c r="BV543" s="49"/>
      <c r="BW543" s="49"/>
      <c r="BX543" s="49"/>
      <c r="BY543" s="49"/>
      <c r="BZ543" s="28"/>
      <c r="CA543" s="49"/>
      <c r="CB543" s="51"/>
      <c r="CC543" s="51"/>
      <c r="CD543" s="49"/>
      <c r="CE543" s="49"/>
      <c r="CF543" s="49"/>
      <c r="CG543" s="49"/>
      <c r="DA543" s="23"/>
      <c r="DB543" s="23"/>
      <c r="DC543" s="23"/>
      <c r="DD543" s="23"/>
      <c r="DE543" s="23"/>
      <c r="DF543" s="23"/>
      <c r="DG543" s="48"/>
      <c r="DH543" s="23"/>
      <c r="DQ543" s="16"/>
      <c r="DR543" s="16"/>
    </row>
    <row r="544" spans="1:122" s="50" customFormat="1" x14ac:dyDescent="0.2">
      <c r="A544" s="23"/>
      <c r="B544" s="46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47"/>
      <c r="S544" s="23"/>
      <c r="T544" s="48"/>
      <c r="U544" s="30"/>
      <c r="V544" s="30"/>
      <c r="W544" s="30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49"/>
      <c r="BF544" s="49"/>
      <c r="BG544" s="49"/>
      <c r="BH544" s="49"/>
      <c r="BI544" s="49"/>
      <c r="BJ544" s="49"/>
      <c r="BK544" s="49"/>
      <c r="BL544" s="49"/>
      <c r="BM544" s="49"/>
      <c r="BN544" s="49"/>
      <c r="BO544" s="49"/>
      <c r="BP544" s="49"/>
      <c r="BQ544" s="49"/>
      <c r="BR544" s="49"/>
      <c r="BS544" s="49"/>
      <c r="BT544" s="49"/>
      <c r="BU544" s="49"/>
      <c r="BV544" s="49"/>
      <c r="BW544" s="49"/>
      <c r="BX544" s="49"/>
      <c r="BY544" s="49"/>
      <c r="BZ544" s="28"/>
      <c r="CA544" s="49"/>
      <c r="CB544" s="51"/>
      <c r="CC544" s="51"/>
      <c r="CD544" s="49"/>
      <c r="CE544" s="49"/>
      <c r="CF544" s="49"/>
      <c r="CG544" s="49"/>
      <c r="DA544" s="23"/>
      <c r="DB544" s="23"/>
      <c r="DC544" s="23"/>
      <c r="DD544" s="23"/>
      <c r="DE544" s="23"/>
      <c r="DF544" s="23"/>
      <c r="DG544" s="48"/>
      <c r="DH544" s="23"/>
      <c r="DQ544" s="16"/>
      <c r="DR544" s="16"/>
    </row>
    <row r="545" spans="1:122" s="50" customFormat="1" x14ac:dyDescent="0.2">
      <c r="A545" s="23"/>
      <c r="B545" s="46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47"/>
      <c r="S545" s="23"/>
      <c r="T545" s="48"/>
      <c r="U545" s="30"/>
      <c r="V545" s="30"/>
      <c r="W545" s="30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49"/>
      <c r="BF545" s="49"/>
      <c r="BG545" s="49"/>
      <c r="BH545" s="49"/>
      <c r="BI545" s="49"/>
      <c r="BJ545" s="49"/>
      <c r="BK545" s="49"/>
      <c r="BL545" s="49"/>
      <c r="BM545" s="49"/>
      <c r="BN545" s="49"/>
      <c r="BO545" s="49"/>
      <c r="BP545" s="49"/>
      <c r="BQ545" s="49"/>
      <c r="BR545" s="49"/>
      <c r="BS545" s="49"/>
      <c r="BT545" s="49"/>
      <c r="BU545" s="49"/>
      <c r="BV545" s="49"/>
      <c r="BW545" s="49"/>
      <c r="BX545" s="49"/>
      <c r="BY545" s="49"/>
      <c r="BZ545" s="28"/>
      <c r="CA545" s="49"/>
      <c r="CB545" s="51"/>
      <c r="CC545" s="51"/>
      <c r="CD545" s="49"/>
      <c r="CE545" s="49"/>
      <c r="CF545" s="49"/>
      <c r="CG545" s="49"/>
      <c r="DA545" s="23"/>
      <c r="DB545" s="23"/>
      <c r="DC545" s="23"/>
      <c r="DD545" s="23"/>
      <c r="DE545" s="23"/>
      <c r="DF545" s="23"/>
      <c r="DG545" s="48"/>
      <c r="DH545" s="23"/>
      <c r="DQ545" s="16"/>
      <c r="DR545" s="16"/>
    </row>
    <row r="546" spans="1:122" s="50" customFormat="1" x14ac:dyDescent="0.2">
      <c r="A546" s="23"/>
      <c r="B546" s="46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47"/>
      <c r="S546" s="23"/>
      <c r="T546" s="48"/>
      <c r="U546" s="30"/>
      <c r="V546" s="30"/>
      <c r="W546" s="30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49"/>
      <c r="BF546" s="49"/>
      <c r="BG546" s="49"/>
      <c r="BH546" s="49"/>
      <c r="BI546" s="49"/>
      <c r="BJ546" s="49"/>
      <c r="BK546" s="49"/>
      <c r="BL546" s="49"/>
      <c r="BM546" s="49"/>
      <c r="BN546" s="49"/>
      <c r="BO546" s="49"/>
      <c r="BP546" s="49"/>
      <c r="BQ546" s="49"/>
      <c r="BR546" s="49"/>
      <c r="BS546" s="49"/>
      <c r="BT546" s="49"/>
      <c r="BU546" s="49"/>
      <c r="BV546" s="49"/>
      <c r="BW546" s="49"/>
      <c r="BX546" s="49"/>
      <c r="BY546" s="49"/>
      <c r="BZ546" s="28"/>
      <c r="CA546" s="49"/>
      <c r="CB546" s="51"/>
      <c r="CC546" s="51"/>
      <c r="CD546" s="49"/>
      <c r="CE546" s="49"/>
      <c r="CF546" s="49"/>
      <c r="CG546" s="49"/>
      <c r="DA546" s="23"/>
      <c r="DB546" s="23"/>
      <c r="DC546" s="23"/>
      <c r="DD546" s="23"/>
      <c r="DE546" s="23"/>
      <c r="DF546" s="23"/>
      <c r="DG546" s="48"/>
      <c r="DH546" s="23"/>
      <c r="DQ546" s="16"/>
      <c r="DR546" s="16"/>
    </row>
    <row r="547" spans="1:122" s="50" customFormat="1" x14ac:dyDescent="0.2">
      <c r="A547" s="23"/>
      <c r="B547" s="46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47"/>
      <c r="S547" s="23"/>
      <c r="T547" s="48"/>
      <c r="U547" s="30"/>
      <c r="V547" s="30"/>
      <c r="W547" s="30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49"/>
      <c r="BF547" s="49"/>
      <c r="BG547" s="49"/>
      <c r="BH547" s="49"/>
      <c r="BI547" s="49"/>
      <c r="BJ547" s="49"/>
      <c r="BK547" s="49"/>
      <c r="BL547" s="49"/>
      <c r="BM547" s="49"/>
      <c r="BN547" s="49"/>
      <c r="BO547" s="49"/>
      <c r="BP547" s="49"/>
      <c r="BQ547" s="49"/>
      <c r="BR547" s="49"/>
      <c r="BS547" s="49"/>
      <c r="BT547" s="49"/>
      <c r="BU547" s="49"/>
      <c r="BV547" s="49"/>
      <c r="BW547" s="49"/>
      <c r="BX547" s="49"/>
      <c r="BY547" s="49"/>
      <c r="BZ547" s="28"/>
      <c r="CA547" s="49"/>
      <c r="CB547" s="51"/>
      <c r="CC547" s="51"/>
      <c r="CD547" s="49"/>
      <c r="CE547" s="49"/>
      <c r="CF547" s="49"/>
      <c r="CG547" s="49"/>
      <c r="DA547" s="23"/>
      <c r="DB547" s="23"/>
      <c r="DC547" s="23"/>
      <c r="DD547" s="23"/>
      <c r="DE547" s="23"/>
      <c r="DF547" s="23"/>
      <c r="DG547" s="48"/>
      <c r="DH547" s="23"/>
      <c r="DQ547" s="16"/>
      <c r="DR547" s="16"/>
    </row>
    <row r="548" spans="1:122" s="50" customFormat="1" x14ac:dyDescent="0.2">
      <c r="A548" s="23"/>
      <c r="B548" s="46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47"/>
      <c r="S548" s="23"/>
      <c r="T548" s="48"/>
      <c r="U548" s="30"/>
      <c r="V548" s="30"/>
      <c r="W548" s="30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49"/>
      <c r="BF548" s="49"/>
      <c r="BG548" s="49"/>
      <c r="BH548" s="49"/>
      <c r="BI548" s="49"/>
      <c r="BJ548" s="49"/>
      <c r="BK548" s="49"/>
      <c r="BL548" s="49"/>
      <c r="BM548" s="49"/>
      <c r="BN548" s="49"/>
      <c r="BO548" s="49"/>
      <c r="BP548" s="49"/>
      <c r="BQ548" s="49"/>
      <c r="BR548" s="49"/>
      <c r="BS548" s="49"/>
      <c r="BT548" s="49"/>
      <c r="BU548" s="49"/>
      <c r="BV548" s="49"/>
      <c r="BW548" s="49"/>
      <c r="BX548" s="49"/>
      <c r="BY548" s="49"/>
      <c r="BZ548" s="28"/>
      <c r="CA548" s="49"/>
      <c r="CB548" s="51"/>
      <c r="CC548" s="51"/>
      <c r="CD548" s="49"/>
      <c r="CE548" s="49"/>
      <c r="CF548" s="49"/>
      <c r="CG548" s="49"/>
      <c r="DA548" s="23"/>
      <c r="DB548" s="23"/>
      <c r="DC548" s="23"/>
      <c r="DD548" s="23"/>
      <c r="DE548" s="23"/>
      <c r="DF548" s="23"/>
      <c r="DG548" s="48"/>
      <c r="DH548" s="23"/>
      <c r="DQ548" s="16"/>
      <c r="DR548" s="16"/>
    </row>
    <row r="549" spans="1:122" s="50" customFormat="1" x14ac:dyDescent="0.2">
      <c r="A549" s="23"/>
      <c r="B549" s="46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47"/>
      <c r="S549" s="23"/>
      <c r="T549" s="48"/>
      <c r="U549" s="30"/>
      <c r="V549" s="30"/>
      <c r="W549" s="30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49"/>
      <c r="BF549" s="49"/>
      <c r="BG549" s="49"/>
      <c r="BH549" s="49"/>
      <c r="BI549" s="49"/>
      <c r="BJ549" s="49"/>
      <c r="BK549" s="49"/>
      <c r="BL549" s="49"/>
      <c r="BM549" s="49"/>
      <c r="BN549" s="49"/>
      <c r="BO549" s="49"/>
      <c r="BP549" s="49"/>
      <c r="BQ549" s="49"/>
      <c r="BR549" s="49"/>
      <c r="BS549" s="49"/>
      <c r="BT549" s="49"/>
      <c r="BU549" s="49"/>
      <c r="BV549" s="49"/>
      <c r="BW549" s="49"/>
      <c r="BX549" s="49"/>
      <c r="BY549" s="49"/>
      <c r="BZ549" s="28"/>
      <c r="CA549" s="49"/>
      <c r="CB549" s="51"/>
      <c r="CC549" s="51"/>
      <c r="CD549" s="49"/>
      <c r="CE549" s="49"/>
      <c r="CF549" s="49"/>
      <c r="CG549" s="49"/>
      <c r="DA549" s="23"/>
      <c r="DB549" s="23"/>
      <c r="DC549" s="23"/>
      <c r="DD549" s="23"/>
      <c r="DE549" s="23"/>
      <c r="DF549" s="23"/>
      <c r="DG549" s="48"/>
      <c r="DH549" s="23"/>
      <c r="DQ549" s="16"/>
      <c r="DR549" s="16"/>
    </row>
    <row r="550" spans="1:122" s="50" customFormat="1" x14ac:dyDescent="0.2">
      <c r="A550" s="23"/>
      <c r="B550" s="46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47"/>
      <c r="S550" s="23"/>
      <c r="T550" s="48"/>
      <c r="U550" s="30"/>
      <c r="V550" s="30"/>
      <c r="W550" s="30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49"/>
      <c r="BF550" s="49"/>
      <c r="BG550" s="49"/>
      <c r="BH550" s="49"/>
      <c r="BI550" s="49"/>
      <c r="BJ550" s="49"/>
      <c r="BK550" s="49"/>
      <c r="BL550" s="49"/>
      <c r="BM550" s="49"/>
      <c r="BN550" s="49"/>
      <c r="BO550" s="49"/>
      <c r="BP550" s="49"/>
      <c r="BQ550" s="49"/>
      <c r="BR550" s="49"/>
      <c r="BS550" s="49"/>
      <c r="BT550" s="49"/>
      <c r="BU550" s="49"/>
      <c r="BV550" s="49"/>
      <c r="BW550" s="49"/>
      <c r="BX550" s="49"/>
      <c r="BY550" s="49"/>
      <c r="BZ550" s="28"/>
      <c r="CA550" s="49"/>
      <c r="CB550" s="51"/>
      <c r="CC550" s="51"/>
      <c r="CD550" s="49"/>
      <c r="CE550" s="49"/>
      <c r="CF550" s="49"/>
      <c r="CG550" s="49"/>
      <c r="DA550" s="23"/>
      <c r="DB550" s="23"/>
      <c r="DC550" s="23"/>
      <c r="DD550" s="23"/>
      <c r="DE550" s="23"/>
      <c r="DF550" s="23"/>
      <c r="DG550" s="48"/>
      <c r="DH550" s="23"/>
      <c r="DQ550" s="16"/>
      <c r="DR550" s="16"/>
    </row>
    <row r="551" spans="1:122" s="50" customFormat="1" x14ac:dyDescent="0.2">
      <c r="A551" s="23"/>
      <c r="B551" s="46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47"/>
      <c r="S551" s="23"/>
      <c r="T551" s="48"/>
      <c r="U551" s="30"/>
      <c r="V551" s="30"/>
      <c r="W551" s="30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49"/>
      <c r="BF551" s="49"/>
      <c r="BG551" s="49"/>
      <c r="BH551" s="49"/>
      <c r="BI551" s="49"/>
      <c r="BJ551" s="49"/>
      <c r="BK551" s="49"/>
      <c r="BL551" s="49"/>
      <c r="BM551" s="49"/>
      <c r="BN551" s="49"/>
      <c r="BO551" s="49"/>
      <c r="BP551" s="49"/>
      <c r="BQ551" s="49"/>
      <c r="BR551" s="49"/>
      <c r="BS551" s="49"/>
      <c r="BT551" s="49"/>
      <c r="BU551" s="49"/>
      <c r="BV551" s="49"/>
      <c r="BW551" s="49"/>
      <c r="BX551" s="49"/>
      <c r="BY551" s="49"/>
      <c r="BZ551" s="28"/>
      <c r="CA551" s="49"/>
      <c r="CB551" s="51"/>
      <c r="CC551" s="51"/>
      <c r="CD551" s="49"/>
      <c r="CE551" s="49"/>
      <c r="CF551" s="49"/>
      <c r="CG551" s="49"/>
      <c r="DA551" s="23"/>
      <c r="DB551" s="23"/>
      <c r="DC551" s="23"/>
      <c r="DD551" s="23"/>
      <c r="DE551" s="23"/>
      <c r="DF551" s="23"/>
      <c r="DG551" s="48"/>
      <c r="DH551" s="23"/>
      <c r="DQ551" s="16"/>
      <c r="DR551" s="16"/>
    </row>
    <row r="552" spans="1:122" s="50" customFormat="1" x14ac:dyDescent="0.2">
      <c r="A552" s="23"/>
      <c r="B552" s="46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47"/>
      <c r="S552" s="23"/>
      <c r="T552" s="48"/>
      <c r="U552" s="30"/>
      <c r="V552" s="30"/>
      <c r="W552" s="30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  <c r="BI552" s="49"/>
      <c r="BJ552" s="49"/>
      <c r="BK552" s="49"/>
      <c r="BL552" s="49"/>
      <c r="BM552" s="49"/>
      <c r="BN552" s="49"/>
      <c r="BO552" s="49"/>
      <c r="BP552" s="49"/>
      <c r="BQ552" s="49"/>
      <c r="BR552" s="49"/>
      <c r="BS552" s="49"/>
      <c r="BT552" s="49"/>
      <c r="BU552" s="49"/>
      <c r="BV552" s="49"/>
      <c r="BW552" s="49"/>
      <c r="BX552" s="49"/>
      <c r="BY552" s="49"/>
      <c r="BZ552" s="28"/>
      <c r="CA552" s="49"/>
      <c r="CB552" s="51"/>
      <c r="CC552" s="51"/>
      <c r="CD552" s="49"/>
      <c r="CE552" s="49"/>
      <c r="CF552" s="49"/>
      <c r="CG552" s="49"/>
      <c r="DA552" s="23"/>
      <c r="DB552" s="23"/>
      <c r="DC552" s="23"/>
      <c r="DD552" s="23"/>
      <c r="DE552" s="23"/>
      <c r="DF552" s="23"/>
      <c r="DG552" s="48"/>
      <c r="DH552" s="23"/>
      <c r="DQ552" s="16"/>
      <c r="DR552" s="16"/>
    </row>
    <row r="553" spans="1:122" s="50" customFormat="1" x14ac:dyDescent="0.2">
      <c r="A553" s="23"/>
      <c r="B553" s="46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47"/>
      <c r="S553" s="23"/>
      <c r="T553" s="48"/>
      <c r="U553" s="30"/>
      <c r="V553" s="30"/>
      <c r="W553" s="30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49"/>
      <c r="BF553" s="49"/>
      <c r="BG553" s="49"/>
      <c r="BH553" s="49"/>
      <c r="BI553" s="49"/>
      <c r="BJ553" s="49"/>
      <c r="BK553" s="49"/>
      <c r="BL553" s="49"/>
      <c r="BM553" s="49"/>
      <c r="BN553" s="49"/>
      <c r="BO553" s="49"/>
      <c r="BP553" s="49"/>
      <c r="BQ553" s="49"/>
      <c r="BR553" s="49"/>
      <c r="BS553" s="49"/>
      <c r="BT553" s="49"/>
      <c r="BU553" s="49"/>
      <c r="BV553" s="49"/>
      <c r="BW553" s="49"/>
      <c r="BX553" s="49"/>
      <c r="BY553" s="49"/>
      <c r="BZ553" s="28"/>
      <c r="CA553" s="49"/>
      <c r="CB553" s="51"/>
      <c r="CC553" s="51"/>
      <c r="CD553" s="49"/>
      <c r="CE553" s="49"/>
      <c r="CF553" s="49"/>
      <c r="CG553" s="49"/>
      <c r="DA553" s="23"/>
      <c r="DB553" s="23"/>
      <c r="DC553" s="23"/>
      <c r="DD553" s="23"/>
      <c r="DE553" s="23"/>
      <c r="DF553" s="23"/>
      <c r="DG553" s="48"/>
      <c r="DH553" s="23"/>
      <c r="DQ553" s="16"/>
      <c r="DR553" s="16"/>
    </row>
    <row r="554" spans="1:122" s="50" customFormat="1" x14ac:dyDescent="0.2">
      <c r="A554" s="23"/>
      <c r="B554" s="46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47"/>
      <c r="S554" s="23"/>
      <c r="T554" s="48"/>
      <c r="U554" s="30"/>
      <c r="V554" s="30"/>
      <c r="W554" s="30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49"/>
      <c r="BF554" s="49"/>
      <c r="BG554" s="49"/>
      <c r="BH554" s="49"/>
      <c r="BI554" s="49"/>
      <c r="BJ554" s="49"/>
      <c r="BK554" s="49"/>
      <c r="BL554" s="49"/>
      <c r="BM554" s="49"/>
      <c r="BN554" s="49"/>
      <c r="BO554" s="49"/>
      <c r="BP554" s="49"/>
      <c r="BQ554" s="49"/>
      <c r="BR554" s="49"/>
      <c r="BS554" s="49"/>
      <c r="BT554" s="49"/>
      <c r="BU554" s="49"/>
      <c r="BV554" s="49"/>
      <c r="BW554" s="49"/>
      <c r="BX554" s="49"/>
      <c r="BY554" s="49"/>
      <c r="BZ554" s="28"/>
      <c r="CA554" s="49"/>
      <c r="CB554" s="51"/>
      <c r="CC554" s="51"/>
      <c r="CD554" s="49"/>
      <c r="CE554" s="49"/>
      <c r="CF554" s="49"/>
      <c r="CG554" s="49"/>
      <c r="DA554" s="23"/>
      <c r="DB554" s="23"/>
      <c r="DC554" s="23"/>
      <c r="DD554" s="23"/>
      <c r="DE554" s="23"/>
      <c r="DF554" s="23"/>
      <c r="DG554" s="48"/>
      <c r="DH554" s="23"/>
      <c r="DQ554" s="16"/>
      <c r="DR554" s="16"/>
    </row>
    <row r="555" spans="1:122" s="50" customFormat="1" x14ac:dyDescent="0.2">
      <c r="A555" s="23"/>
      <c r="B555" s="46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47"/>
      <c r="S555" s="23"/>
      <c r="T555" s="48"/>
      <c r="U555" s="30"/>
      <c r="V555" s="30"/>
      <c r="W555" s="30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49"/>
      <c r="BF555" s="49"/>
      <c r="BG555" s="49"/>
      <c r="BH555" s="49"/>
      <c r="BI555" s="49"/>
      <c r="BJ555" s="49"/>
      <c r="BK555" s="49"/>
      <c r="BL555" s="49"/>
      <c r="BM555" s="49"/>
      <c r="BN555" s="49"/>
      <c r="BO555" s="49"/>
      <c r="BP555" s="49"/>
      <c r="BQ555" s="49"/>
      <c r="BR555" s="49"/>
      <c r="BS555" s="49"/>
      <c r="BT555" s="49"/>
      <c r="BU555" s="49"/>
      <c r="BV555" s="49"/>
      <c r="BW555" s="49"/>
      <c r="BX555" s="49"/>
      <c r="BY555" s="49"/>
      <c r="BZ555" s="28"/>
      <c r="CA555" s="49"/>
      <c r="CB555" s="51"/>
      <c r="CC555" s="51"/>
      <c r="CD555" s="49"/>
      <c r="CE555" s="49"/>
      <c r="CF555" s="49"/>
      <c r="CG555" s="49"/>
      <c r="DA555" s="23"/>
      <c r="DB555" s="23"/>
      <c r="DC555" s="23"/>
      <c r="DD555" s="23"/>
      <c r="DE555" s="23"/>
      <c r="DF555" s="23"/>
      <c r="DG555" s="48"/>
      <c r="DH555" s="23"/>
      <c r="DQ555" s="16"/>
      <c r="DR555" s="16"/>
    </row>
    <row r="556" spans="1:122" s="50" customFormat="1" x14ac:dyDescent="0.2">
      <c r="A556" s="23"/>
      <c r="B556" s="46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47"/>
      <c r="S556" s="23"/>
      <c r="T556" s="48"/>
      <c r="U556" s="30"/>
      <c r="V556" s="30"/>
      <c r="W556" s="30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49"/>
      <c r="BF556" s="49"/>
      <c r="BG556" s="49"/>
      <c r="BH556" s="49"/>
      <c r="BI556" s="49"/>
      <c r="BJ556" s="49"/>
      <c r="BK556" s="49"/>
      <c r="BL556" s="49"/>
      <c r="BM556" s="49"/>
      <c r="BN556" s="49"/>
      <c r="BO556" s="49"/>
      <c r="BP556" s="49"/>
      <c r="BQ556" s="49"/>
      <c r="BR556" s="49"/>
      <c r="BS556" s="49"/>
      <c r="BT556" s="49"/>
      <c r="BU556" s="49"/>
      <c r="BV556" s="49"/>
      <c r="BW556" s="49"/>
      <c r="BX556" s="49"/>
      <c r="BY556" s="49"/>
      <c r="BZ556" s="28"/>
      <c r="CA556" s="49"/>
      <c r="CB556" s="51"/>
      <c r="CC556" s="51"/>
      <c r="CD556" s="49"/>
      <c r="CE556" s="49"/>
      <c r="CF556" s="49"/>
      <c r="CG556" s="49"/>
      <c r="DA556" s="23"/>
      <c r="DB556" s="23"/>
      <c r="DC556" s="23"/>
      <c r="DD556" s="23"/>
      <c r="DE556" s="23"/>
      <c r="DF556" s="23"/>
      <c r="DG556" s="48"/>
      <c r="DH556" s="23"/>
      <c r="DQ556" s="16"/>
      <c r="DR556" s="16"/>
    </row>
    <row r="557" spans="1:122" s="50" customFormat="1" x14ac:dyDescent="0.2">
      <c r="A557" s="23"/>
      <c r="B557" s="46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47"/>
      <c r="S557" s="23"/>
      <c r="T557" s="48"/>
      <c r="U557" s="30"/>
      <c r="V557" s="30"/>
      <c r="W557" s="30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49"/>
      <c r="BF557" s="49"/>
      <c r="BG557" s="49"/>
      <c r="BH557" s="49"/>
      <c r="BI557" s="49"/>
      <c r="BJ557" s="49"/>
      <c r="BK557" s="49"/>
      <c r="BL557" s="49"/>
      <c r="BM557" s="49"/>
      <c r="BN557" s="49"/>
      <c r="BO557" s="49"/>
      <c r="BP557" s="49"/>
      <c r="BQ557" s="49"/>
      <c r="BR557" s="49"/>
      <c r="BS557" s="49"/>
      <c r="BT557" s="49"/>
      <c r="BU557" s="49"/>
      <c r="BV557" s="49"/>
      <c r="BW557" s="49"/>
      <c r="BX557" s="49"/>
      <c r="BY557" s="49"/>
      <c r="BZ557" s="28"/>
      <c r="CA557" s="49"/>
      <c r="CB557" s="51"/>
      <c r="CC557" s="51"/>
      <c r="CD557" s="49"/>
      <c r="CE557" s="49"/>
      <c r="CF557" s="49"/>
      <c r="CG557" s="49"/>
      <c r="DA557" s="23"/>
      <c r="DB557" s="23"/>
      <c r="DC557" s="23"/>
      <c r="DD557" s="23"/>
      <c r="DE557" s="23"/>
      <c r="DF557" s="23"/>
      <c r="DG557" s="48"/>
      <c r="DH557" s="23"/>
      <c r="DQ557" s="16"/>
      <c r="DR557" s="16"/>
    </row>
    <row r="558" spans="1:122" s="50" customFormat="1" x14ac:dyDescent="0.2">
      <c r="A558" s="23"/>
      <c r="B558" s="46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47"/>
      <c r="S558" s="23"/>
      <c r="T558" s="48"/>
      <c r="U558" s="30"/>
      <c r="V558" s="30"/>
      <c r="W558" s="30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49"/>
      <c r="BF558" s="49"/>
      <c r="BG558" s="49"/>
      <c r="BH558" s="49"/>
      <c r="BI558" s="49"/>
      <c r="BJ558" s="49"/>
      <c r="BK558" s="49"/>
      <c r="BL558" s="49"/>
      <c r="BM558" s="49"/>
      <c r="BN558" s="49"/>
      <c r="BO558" s="49"/>
      <c r="BP558" s="49"/>
      <c r="BQ558" s="49"/>
      <c r="BR558" s="49"/>
      <c r="BS558" s="49"/>
      <c r="BT558" s="49"/>
      <c r="BU558" s="49"/>
      <c r="BV558" s="49"/>
      <c r="BW558" s="49"/>
      <c r="BX558" s="49"/>
      <c r="BY558" s="49"/>
      <c r="BZ558" s="28"/>
      <c r="CA558" s="49"/>
      <c r="CB558" s="51"/>
      <c r="CC558" s="51"/>
      <c r="CD558" s="49"/>
      <c r="CE558" s="49"/>
      <c r="CF558" s="49"/>
      <c r="CG558" s="49"/>
      <c r="DA558" s="23"/>
      <c r="DB558" s="23"/>
      <c r="DC558" s="23"/>
      <c r="DD558" s="23"/>
      <c r="DE558" s="23"/>
      <c r="DF558" s="23"/>
      <c r="DG558" s="48"/>
      <c r="DH558" s="23"/>
      <c r="DQ558" s="16"/>
      <c r="DR558" s="16"/>
    </row>
    <row r="559" spans="1:122" s="50" customFormat="1" x14ac:dyDescent="0.2">
      <c r="A559" s="23"/>
      <c r="B559" s="46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47"/>
      <c r="S559" s="23"/>
      <c r="T559" s="48"/>
      <c r="U559" s="30"/>
      <c r="V559" s="30"/>
      <c r="W559" s="30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49"/>
      <c r="BF559" s="49"/>
      <c r="BG559" s="49"/>
      <c r="BH559" s="49"/>
      <c r="BI559" s="49"/>
      <c r="BJ559" s="49"/>
      <c r="BK559" s="49"/>
      <c r="BL559" s="49"/>
      <c r="BM559" s="49"/>
      <c r="BN559" s="49"/>
      <c r="BO559" s="49"/>
      <c r="BP559" s="49"/>
      <c r="BQ559" s="49"/>
      <c r="BR559" s="49"/>
      <c r="BS559" s="49"/>
      <c r="BT559" s="49"/>
      <c r="BU559" s="49"/>
      <c r="BV559" s="49"/>
      <c r="BW559" s="49"/>
      <c r="BX559" s="49"/>
      <c r="BY559" s="49"/>
      <c r="BZ559" s="28"/>
      <c r="CA559" s="49"/>
      <c r="CB559" s="51"/>
      <c r="CC559" s="51"/>
      <c r="CD559" s="49"/>
      <c r="CE559" s="49"/>
      <c r="CF559" s="49"/>
      <c r="CG559" s="49"/>
      <c r="DA559" s="23"/>
      <c r="DB559" s="23"/>
      <c r="DC559" s="23"/>
      <c r="DD559" s="23"/>
      <c r="DE559" s="23"/>
      <c r="DF559" s="23"/>
      <c r="DG559" s="48"/>
      <c r="DH559" s="23"/>
      <c r="DQ559" s="16"/>
      <c r="DR559" s="16"/>
    </row>
    <row r="560" spans="1:122" s="50" customFormat="1" x14ac:dyDescent="0.2">
      <c r="A560" s="23"/>
      <c r="B560" s="46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47"/>
      <c r="S560" s="23"/>
      <c r="T560" s="48"/>
      <c r="U560" s="30"/>
      <c r="V560" s="30"/>
      <c r="W560" s="30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49"/>
      <c r="BF560" s="49"/>
      <c r="BG560" s="49"/>
      <c r="BH560" s="49"/>
      <c r="BI560" s="49"/>
      <c r="BJ560" s="49"/>
      <c r="BK560" s="49"/>
      <c r="BL560" s="49"/>
      <c r="BM560" s="49"/>
      <c r="BN560" s="49"/>
      <c r="BO560" s="49"/>
      <c r="BP560" s="49"/>
      <c r="BQ560" s="49"/>
      <c r="BR560" s="49"/>
      <c r="BS560" s="49"/>
      <c r="BT560" s="49"/>
      <c r="BU560" s="49"/>
      <c r="BV560" s="49"/>
      <c r="BW560" s="49"/>
      <c r="BX560" s="49"/>
      <c r="BY560" s="49"/>
      <c r="BZ560" s="28"/>
      <c r="CA560" s="49"/>
      <c r="CB560" s="51"/>
      <c r="CC560" s="51"/>
      <c r="CD560" s="49"/>
      <c r="CE560" s="49"/>
      <c r="CF560" s="49"/>
      <c r="CG560" s="49"/>
      <c r="DA560" s="23"/>
      <c r="DB560" s="23"/>
      <c r="DC560" s="23"/>
      <c r="DD560" s="23"/>
      <c r="DE560" s="23"/>
      <c r="DF560" s="23"/>
      <c r="DG560" s="48"/>
      <c r="DH560" s="23"/>
      <c r="DQ560" s="16"/>
      <c r="DR560" s="16"/>
    </row>
    <row r="561" spans="1:122" s="50" customFormat="1" x14ac:dyDescent="0.2">
      <c r="A561" s="23"/>
      <c r="B561" s="46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47"/>
      <c r="S561" s="23"/>
      <c r="T561" s="48"/>
      <c r="U561" s="30"/>
      <c r="V561" s="30"/>
      <c r="W561" s="30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49"/>
      <c r="BF561" s="49"/>
      <c r="BG561" s="49"/>
      <c r="BH561" s="49"/>
      <c r="BI561" s="49"/>
      <c r="BJ561" s="49"/>
      <c r="BK561" s="49"/>
      <c r="BL561" s="49"/>
      <c r="BM561" s="49"/>
      <c r="BN561" s="49"/>
      <c r="BO561" s="49"/>
      <c r="BP561" s="49"/>
      <c r="BQ561" s="49"/>
      <c r="BR561" s="49"/>
      <c r="BS561" s="49"/>
      <c r="BT561" s="49"/>
      <c r="BU561" s="49"/>
      <c r="BV561" s="49"/>
      <c r="BW561" s="49"/>
      <c r="BX561" s="49"/>
      <c r="BY561" s="49"/>
      <c r="BZ561" s="28"/>
      <c r="CA561" s="49"/>
      <c r="CB561" s="51"/>
      <c r="CC561" s="51"/>
      <c r="CD561" s="49"/>
      <c r="CE561" s="49"/>
      <c r="CF561" s="49"/>
      <c r="CG561" s="49"/>
      <c r="DA561" s="23"/>
      <c r="DB561" s="23"/>
      <c r="DC561" s="23"/>
      <c r="DD561" s="23"/>
      <c r="DE561" s="23"/>
      <c r="DF561" s="23"/>
      <c r="DG561" s="48"/>
      <c r="DH561" s="23"/>
      <c r="DQ561" s="16"/>
      <c r="DR561" s="16"/>
    </row>
    <row r="562" spans="1:122" s="50" customFormat="1" x14ac:dyDescent="0.2">
      <c r="A562" s="23"/>
      <c r="B562" s="46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47"/>
      <c r="S562" s="23"/>
      <c r="T562" s="48"/>
      <c r="U562" s="30"/>
      <c r="V562" s="30"/>
      <c r="W562" s="30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  <c r="BI562" s="49"/>
      <c r="BJ562" s="49"/>
      <c r="BK562" s="49"/>
      <c r="BL562" s="49"/>
      <c r="BM562" s="49"/>
      <c r="BN562" s="49"/>
      <c r="BO562" s="49"/>
      <c r="BP562" s="49"/>
      <c r="BQ562" s="49"/>
      <c r="BR562" s="49"/>
      <c r="BS562" s="49"/>
      <c r="BT562" s="49"/>
      <c r="BU562" s="49"/>
      <c r="BV562" s="49"/>
      <c r="BW562" s="49"/>
      <c r="BX562" s="49"/>
      <c r="BY562" s="49"/>
      <c r="BZ562" s="28"/>
      <c r="CA562" s="49"/>
      <c r="CB562" s="51"/>
      <c r="CC562" s="51"/>
      <c r="CD562" s="49"/>
      <c r="CE562" s="49"/>
      <c r="CF562" s="49"/>
      <c r="CG562" s="49"/>
      <c r="DA562" s="23"/>
      <c r="DB562" s="23"/>
      <c r="DC562" s="23"/>
      <c r="DD562" s="23"/>
      <c r="DE562" s="23"/>
      <c r="DF562" s="23"/>
      <c r="DG562" s="48"/>
      <c r="DH562" s="23"/>
      <c r="DQ562" s="16"/>
      <c r="DR562" s="16"/>
    </row>
    <row r="563" spans="1:122" s="50" customFormat="1" x14ac:dyDescent="0.2">
      <c r="A563" s="23"/>
      <c r="B563" s="46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47"/>
      <c r="S563" s="23"/>
      <c r="T563" s="48"/>
      <c r="U563" s="30"/>
      <c r="V563" s="30"/>
      <c r="W563" s="30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49"/>
      <c r="BF563" s="49"/>
      <c r="BG563" s="49"/>
      <c r="BH563" s="49"/>
      <c r="BI563" s="49"/>
      <c r="BJ563" s="49"/>
      <c r="BK563" s="49"/>
      <c r="BL563" s="49"/>
      <c r="BM563" s="49"/>
      <c r="BN563" s="49"/>
      <c r="BO563" s="49"/>
      <c r="BP563" s="49"/>
      <c r="BQ563" s="49"/>
      <c r="BR563" s="49"/>
      <c r="BS563" s="49"/>
      <c r="BT563" s="49"/>
      <c r="BU563" s="49"/>
      <c r="BV563" s="49"/>
      <c r="BW563" s="49"/>
      <c r="BX563" s="49"/>
      <c r="BY563" s="49"/>
      <c r="BZ563" s="28"/>
      <c r="CA563" s="49"/>
      <c r="CB563" s="51"/>
      <c r="CC563" s="51"/>
      <c r="CD563" s="49"/>
      <c r="CE563" s="49"/>
      <c r="CF563" s="49"/>
      <c r="CG563" s="49"/>
      <c r="DA563" s="23"/>
      <c r="DB563" s="23"/>
      <c r="DC563" s="23"/>
      <c r="DD563" s="23"/>
      <c r="DE563" s="23"/>
      <c r="DF563" s="23"/>
      <c r="DG563" s="48"/>
      <c r="DH563" s="23"/>
      <c r="DQ563" s="16"/>
      <c r="DR563" s="16"/>
    </row>
    <row r="564" spans="1:122" s="50" customFormat="1" x14ac:dyDescent="0.2">
      <c r="A564" s="23"/>
      <c r="B564" s="46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47"/>
      <c r="S564" s="23"/>
      <c r="T564" s="48"/>
      <c r="U564" s="30"/>
      <c r="V564" s="30"/>
      <c r="W564" s="30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49"/>
      <c r="BF564" s="49"/>
      <c r="BG564" s="49"/>
      <c r="BH564" s="49"/>
      <c r="BI564" s="49"/>
      <c r="BJ564" s="49"/>
      <c r="BK564" s="49"/>
      <c r="BL564" s="49"/>
      <c r="BM564" s="49"/>
      <c r="BN564" s="49"/>
      <c r="BO564" s="49"/>
      <c r="BP564" s="49"/>
      <c r="BQ564" s="49"/>
      <c r="BR564" s="49"/>
      <c r="BS564" s="49"/>
      <c r="BT564" s="49"/>
      <c r="BU564" s="49"/>
      <c r="BV564" s="49"/>
      <c r="BW564" s="49"/>
      <c r="BX564" s="49"/>
      <c r="BY564" s="49"/>
      <c r="BZ564" s="28"/>
      <c r="CA564" s="49"/>
      <c r="CB564" s="51"/>
      <c r="CC564" s="51"/>
      <c r="CD564" s="49"/>
      <c r="CE564" s="49"/>
      <c r="CF564" s="49"/>
      <c r="CG564" s="49"/>
      <c r="DA564" s="23"/>
      <c r="DB564" s="23"/>
      <c r="DC564" s="23"/>
      <c r="DD564" s="23"/>
      <c r="DE564" s="23"/>
      <c r="DF564" s="23"/>
      <c r="DG564" s="48"/>
      <c r="DH564" s="23"/>
      <c r="DQ564" s="16"/>
      <c r="DR564" s="16"/>
    </row>
    <row r="565" spans="1:122" s="50" customFormat="1" x14ac:dyDescent="0.2">
      <c r="A565" s="23"/>
      <c r="B565" s="46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47"/>
      <c r="S565" s="23"/>
      <c r="T565" s="48"/>
      <c r="U565" s="30"/>
      <c r="V565" s="30"/>
      <c r="W565" s="30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49"/>
      <c r="BF565" s="49"/>
      <c r="BG565" s="49"/>
      <c r="BH565" s="49"/>
      <c r="BI565" s="49"/>
      <c r="BJ565" s="49"/>
      <c r="BK565" s="49"/>
      <c r="BL565" s="49"/>
      <c r="BM565" s="49"/>
      <c r="BN565" s="49"/>
      <c r="BO565" s="49"/>
      <c r="BP565" s="49"/>
      <c r="BQ565" s="49"/>
      <c r="BR565" s="49"/>
      <c r="BS565" s="49"/>
      <c r="BT565" s="49"/>
      <c r="BU565" s="49"/>
      <c r="BV565" s="49"/>
      <c r="BW565" s="49"/>
      <c r="BX565" s="49"/>
      <c r="BY565" s="49"/>
      <c r="BZ565" s="28"/>
      <c r="CA565" s="49"/>
      <c r="CB565" s="51"/>
      <c r="CC565" s="51"/>
      <c r="CD565" s="49"/>
      <c r="CE565" s="49"/>
      <c r="CF565" s="49"/>
      <c r="CG565" s="49"/>
      <c r="DA565" s="23"/>
      <c r="DB565" s="23"/>
      <c r="DC565" s="23"/>
      <c r="DD565" s="23"/>
      <c r="DE565" s="23"/>
      <c r="DF565" s="23"/>
      <c r="DG565" s="48"/>
      <c r="DH565" s="23"/>
      <c r="DQ565" s="16"/>
      <c r="DR565" s="16"/>
    </row>
    <row r="566" spans="1:122" s="50" customFormat="1" x14ac:dyDescent="0.2">
      <c r="A566" s="23"/>
      <c r="B566" s="46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47"/>
      <c r="S566" s="23"/>
      <c r="T566" s="48"/>
      <c r="U566" s="30"/>
      <c r="V566" s="30"/>
      <c r="W566" s="30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  <c r="BI566" s="49"/>
      <c r="BJ566" s="49"/>
      <c r="BK566" s="49"/>
      <c r="BL566" s="49"/>
      <c r="BM566" s="49"/>
      <c r="BN566" s="49"/>
      <c r="BO566" s="49"/>
      <c r="BP566" s="49"/>
      <c r="BQ566" s="49"/>
      <c r="BR566" s="49"/>
      <c r="BS566" s="49"/>
      <c r="BT566" s="49"/>
      <c r="BU566" s="49"/>
      <c r="BV566" s="49"/>
      <c r="BW566" s="49"/>
      <c r="BX566" s="49"/>
      <c r="BY566" s="49"/>
      <c r="BZ566" s="28"/>
      <c r="CA566" s="49"/>
      <c r="CB566" s="51"/>
      <c r="CC566" s="51"/>
      <c r="CD566" s="49"/>
      <c r="CE566" s="49"/>
      <c r="CF566" s="49"/>
      <c r="CG566" s="49"/>
      <c r="DA566" s="23"/>
      <c r="DB566" s="23"/>
      <c r="DC566" s="23"/>
      <c r="DD566" s="23"/>
      <c r="DE566" s="23"/>
      <c r="DF566" s="23"/>
      <c r="DG566" s="48"/>
      <c r="DH566" s="23"/>
      <c r="DQ566" s="16"/>
      <c r="DR566" s="16"/>
    </row>
    <row r="567" spans="1:122" s="50" customFormat="1" x14ac:dyDescent="0.2">
      <c r="A567" s="23"/>
      <c r="B567" s="46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47"/>
      <c r="S567" s="23"/>
      <c r="T567" s="48"/>
      <c r="U567" s="30"/>
      <c r="V567" s="30"/>
      <c r="W567" s="30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49"/>
      <c r="BF567" s="49"/>
      <c r="BG567" s="49"/>
      <c r="BH567" s="49"/>
      <c r="BI567" s="49"/>
      <c r="BJ567" s="49"/>
      <c r="BK567" s="49"/>
      <c r="BL567" s="49"/>
      <c r="BM567" s="49"/>
      <c r="BN567" s="49"/>
      <c r="BO567" s="49"/>
      <c r="BP567" s="49"/>
      <c r="BQ567" s="49"/>
      <c r="BR567" s="49"/>
      <c r="BS567" s="49"/>
      <c r="BT567" s="49"/>
      <c r="BU567" s="49"/>
      <c r="BV567" s="49"/>
      <c r="BW567" s="49"/>
      <c r="BX567" s="49"/>
      <c r="BY567" s="49"/>
      <c r="BZ567" s="28"/>
      <c r="CA567" s="49"/>
      <c r="CB567" s="51"/>
      <c r="CC567" s="51"/>
      <c r="CD567" s="49"/>
      <c r="CE567" s="49"/>
      <c r="CF567" s="49"/>
      <c r="CG567" s="49"/>
      <c r="DA567" s="23"/>
      <c r="DB567" s="23"/>
      <c r="DC567" s="23"/>
      <c r="DD567" s="23"/>
      <c r="DE567" s="23"/>
      <c r="DF567" s="23"/>
      <c r="DG567" s="48"/>
      <c r="DH567" s="23"/>
      <c r="DQ567" s="16"/>
      <c r="DR567" s="16"/>
    </row>
    <row r="568" spans="1:122" s="50" customFormat="1" x14ac:dyDescent="0.2">
      <c r="A568" s="23"/>
      <c r="B568" s="46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47"/>
      <c r="S568" s="23"/>
      <c r="T568" s="48"/>
      <c r="U568" s="30"/>
      <c r="V568" s="30"/>
      <c r="W568" s="30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49"/>
      <c r="BF568" s="49"/>
      <c r="BG568" s="49"/>
      <c r="BH568" s="49"/>
      <c r="BI568" s="49"/>
      <c r="BJ568" s="49"/>
      <c r="BK568" s="49"/>
      <c r="BL568" s="49"/>
      <c r="BM568" s="49"/>
      <c r="BN568" s="49"/>
      <c r="BO568" s="49"/>
      <c r="BP568" s="49"/>
      <c r="BQ568" s="49"/>
      <c r="BR568" s="49"/>
      <c r="BS568" s="49"/>
      <c r="BT568" s="49"/>
      <c r="BU568" s="49"/>
      <c r="BV568" s="49"/>
      <c r="BW568" s="49"/>
      <c r="BX568" s="49"/>
      <c r="BY568" s="49"/>
      <c r="BZ568" s="28"/>
      <c r="CA568" s="49"/>
      <c r="CB568" s="51"/>
      <c r="CC568" s="51"/>
      <c r="CD568" s="49"/>
      <c r="CE568" s="49"/>
      <c r="CF568" s="49"/>
      <c r="CG568" s="49"/>
      <c r="DA568" s="23"/>
      <c r="DB568" s="23"/>
      <c r="DC568" s="23"/>
      <c r="DD568" s="23"/>
      <c r="DE568" s="23"/>
      <c r="DF568" s="23"/>
      <c r="DG568" s="48"/>
      <c r="DH568" s="23"/>
      <c r="DQ568" s="16"/>
      <c r="DR568" s="16"/>
    </row>
    <row r="569" spans="1:122" s="50" customFormat="1" x14ac:dyDescent="0.2">
      <c r="A569" s="23"/>
      <c r="B569" s="46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47"/>
      <c r="S569" s="23"/>
      <c r="T569" s="48"/>
      <c r="U569" s="30"/>
      <c r="V569" s="30"/>
      <c r="W569" s="30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49"/>
      <c r="BF569" s="49"/>
      <c r="BG569" s="49"/>
      <c r="BH569" s="49"/>
      <c r="BI569" s="49"/>
      <c r="BJ569" s="49"/>
      <c r="BK569" s="49"/>
      <c r="BL569" s="49"/>
      <c r="BM569" s="49"/>
      <c r="BN569" s="49"/>
      <c r="BO569" s="49"/>
      <c r="BP569" s="49"/>
      <c r="BQ569" s="49"/>
      <c r="BR569" s="49"/>
      <c r="BS569" s="49"/>
      <c r="BT569" s="49"/>
      <c r="BU569" s="49"/>
      <c r="BV569" s="49"/>
      <c r="BW569" s="49"/>
      <c r="BX569" s="49"/>
      <c r="BY569" s="49"/>
      <c r="BZ569" s="28"/>
      <c r="CA569" s="49"/>
      <c r="CB569" s="51"/>
      <c r="CC569" s="51"/>
      <c r="CD569" s="49"/>
      <c r="CE569" s="49"/>
      <c r="CF569" s="49"/>
      <c r="CG569" s="49"/>
      <c r="DA569" s="23"/>
      <c r="DB569" s="23"/>
      <c r="DC569" s="23"/>
      <c r="DD569" s="23"/>
      <c r="DE569" s="23"/>
      <c r="DF569" s="23"/>
      <c r="DG569" s="48"/>
      <c r="DH569" s="23"/>
      <c r="DQ569" s="16"/>
      <c r="DR569" s="16"/>
    </row>
    <row r="570" spans="1:122" s="50" customFormat="1" x14ac:dyDescent="0.2">
      <c r="A570" s="23"/>
      <c r="B570" s="46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47"/>
      <c r="S570" s="23"/>
      <c r="T570" s="48"/>
      <c r="U570" s="30"/>
      <c r="V570" s="30"/>
      <c r="W570" s="30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49"/>
      <c r="BF570" s="49"/>
      <c r="BG570" s="49"/>
      <c r="BH570" s="49"/>
      <c r="BI570" s="49"/>
      <c r="BJ570" s="49"/>
      <c r="BK570" s="49"/>
      <c r="BL570" s="49"/>
      <c r="BM570" s="49"/>
      <c r="BN570" s="49"/>
      <c r="BO570" s="49"/>
      <c r="BP570" s="49"/>
      <c r="BQ570" s="49"/>
      <c r="BR570" s="49"/>
      <c r="BS570" s="49"/>
      <c r="BT570" s="49"/>
      <c r="BU570" s="49"/>
      <c r="BV570" s="49"/>
      <c r="BW570" s="49"/>
      <c r="BX570" s="49"/>
      <c r="BY570" s="49"/>
      <c r="BZ570" s="28"/>
      <c r="CA570" s="49"/>
      <c r="CB570" s="51"/>
      <c r="CC570" s="51"/>
      <c r="CD570" s="49"/>
      <c r="CE570" s="49"/>
      <c r="CF570" s="49"/>
      <c r="CG570" s="49"/>
      <c r="DA570" s="23"/>
      <c r="DB570" s="23"/>
      <c r="DC570" s="23"/>
      <c r="DD570" s="23"/>
      <c r="DE570" s="23"/>
      <c r="DF570" s="23"/>
      <c r="DG570" s="48"/>
      <c r="DH570" s="23"/>
      <c r="DQ570" s="16"/>
      <c r="DR570" s="16"/>
    </row>
    <row r="571" spans="1:122" s="50" customFormat="1" x14ac:dyDescent="0.2">
      <c r="A571" s="23"/>
      <c r="B571" s="46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47"/>
      <c r="S571" s="23"/>
      <c r="T571" s="48"/>
      <c r="U571" s="30"/>
      <c r="V571" s="30"/>
      <c r="W571" s="30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49"/>
      <c r="BF571" s="49"/>
      <c r="BG571" s="49"/>
      <c r="BH571" s="49"/>
      <c r="BI571" s="49"/>
      <c r="BJ571" s="49"/>
      <c r="BK571" s="49"/>
      <c r="BL571" s="49"/>
      <c r="BM571" s="49"/>
      <c r="BN571" s="49"/>
      <c r="BO571" s="49"/>
      <c r="BP571" s="49"/>
      <c r="BQ571" s="49"/>
      <c r="BR571" s="49"/>
      <c r="BS571" s="49"/>
      <c r="BT571" s="49"/>
      <c r="BU571" s="49"/>
      <c r="BV571" s="49"/>
      <c r="BW571" s="49"/>
      <c r="BX571" s="49"/>
      <c r="BY571" s="49"/>
      <c r="BZ571" s="28"/>
      <c r="CA571" s="49"/>
      <c r="CB571" s="51"/>
      <c r="CC571" s="51"/>
      <c r="CD571" s="49"/>
      <c r="CE571" s="49"/>
      <c r="CF571" s="49"/>
      <c r="CG571" s="49"/>
      <c r="DA571" s="23"/>
      <c r="DB571" s="23"/>
      <c r="DC571" s="23"/>
      <c r="DD571" s="23"/>
      <c r="DE571" s="23"/>
      <c r="DF571" s="23"/>
      <c r="DG571" s="48"/>
      <c r="DH571" s="23"/>
      <c r="DQ571" s="16"/>
      <c r="DR571" s="16"/>
    </row>
    <row r="572" spans="1:122" s="50" customFormat="1" x14ac:dyDescent="0.2">
      <c r="A572" s="23"/>
      <c r="B572" s="46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47"/>
      <c r="S572" s="23"/>
      <c r="T572" s="48"/>
      <c r="U572" s="30"/>
      <c r="V572" s="30"/>
      <c r="W572" s="30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  <c r="BI572" s="49"/>
      <c r="BJ572" s="49"/>
      <c r="BK572" s="49"/>
      <c r="BL572" s="49"/>
      <c r="BM572" s="49"/>
      <c r="BN572" s="49"/>
      <c r="BO572" s="49"/>
      <c r="BP572" s="49"/>
      <c r="BQ572" s="49"/>
      <c r="BR572" s="49"/>
      <c r="BS572" s="49"/>
      <c r="BT572" s="49"/>
      <c r="BU572" s="49"/>
      <c r="BV572" s="49"/>
      <c r="BW572" s="49"/>
      <c r="BX572" s="49"/>
      <c r="BY572" s="49"/>
      <c r="BZ572" s="28"/>
      <c r="CA572" s="49"/>
      <c r="CB572" s="51"/>
      <c r="CC572" s="51"/>
      <c r="CD572" s="49"/>
      <c r="CE572" s="49"/>
      <c r="CF572" s="49"/>
      <c r="CG572" s="49"/>
      <c r="DA572" s="23"/>
      <c r="DB572" s="23"/>
      <c r="DC572" s="23"/>
      <c r="DD572" s="23"/>
      <c r="DE572" s="23"/>
      <c r="DF572" s="23"/>
      <c r="DG572" s="48"/>
      <c r="DH572" s="23"/>
      <c r="DQ572" s="16"/>
      <c r="DR572" s="16"/>
    </row>
    <row r="573" spans="1:122" s="50" customFormat="1" x14ac:dyDescent="0.2">
      <c r="A573" s="23"/>
      <c r="B573" s="46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47"/>
      <c r="S573" s="23"/>
      <c r="T573" s="48"/>
      <c r="U573" s="30"/>
      <c r="V573" s="30"/>
      <c r="W573" s="30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  <c r="BR573" s="49"/>
      <c r="BS573" s="49"/>
      <c r="BT573" s="49"/>
      <c r="BU573" s="49"/>
      <c r="BV573" s="49"/>
      <c r="BW573" s="49"/>
      <c r="BX573" s="49"/>
      <c r="BY573" s="49"/>
      <c r="BZ573" s="28"/>
      <c r="CA573" s="49"/>
      <c r="CB573" s="51"/>
      <c r="CC573" s="51"/>
      <c r="CD573" s="49"/>
      <c r="CE573" s="49"/>
      <c r="CF573" s="49"/>
      <c r="CG573" s="49"/>
      <c r="DA573" s="23"/>
      <c r="DB573" s="23"/>
      <c r="DC573" s="23"/>
      <c r="DD573" s="23"/>
      <c r="DE573" s="23"/>
      <c r="DF573" s="23"/>
      <c r="DG573" s="48"/>
      <c r="DH573" s="23"/>
      <c r="DQ573" s="16"/>
      <c r="DR573" s="16"/>
    </row>
    <row r="574" spans="1:122" s="50" customFormat="1" x14ac:dyDescent="0.2">
      <c r="A574" s="23"/>
      <c r="B574" s="46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47"/>
      <c r="S574" s="23"/>
      <c r="T574" s="48"/>
      <c r="U574" s="30"/>
      <c r="V574" s="30"/>
      <c r="W574" s="30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  <c r="BI574" s="49"/>
      <c r="BJ574" s="49"/>
      <c r="BK574" s="49"/>
      <c r="BL574" s="49"/>
      <c r="BM574" s="49"/>
      <c r="BN574" s="49"/>
      <c r="BO574" s="49"/>
      <c r="BP574" s="49"/>
      <c r="BQ574" s="49"/>
      <c r="BR574" s="49"/>
      <c r="BS574" s="49"/>
      <c r="BT574" s="49"/>
      <c r="BU574" s="49"/>
      <c r="BV574" s="49"/>
      <c r="BW574" s="49"/>
      <c r="BX574" s="49"/>
      <c r="BY574" s="49"/>
      <c r="BZ574" s="28"/>
      <c r="CA574" s="49"/>
      <c r="CB574" s="51"/>
      <c r="CC574" s="51"/>
      <c r="CD574" s="49"/>
      <c r="CE574" s="49"/>
      <c r="CF574" s="49"/>
      <c r="CG574" s="49"/>
      <c r="DA574" s="23"/>
      <c r="DB574" s="23"/>
      <c r="DC574" s="23"/>
      <c r="DD574" s="23"/>
      <c r="DE574" s="23"/>
      <c r="DF574" s="23"/>
      <c r="DG574" s="48"/>
      <c r="DH574" s="23"/>
      <c r="DQ574" s="16"/>
      <c r="DR574" s="16"/>
    </row>
    <row r="575" spans="1:122" s="50" customFormat="1" x14ac:dyDescent="0.2">
      <c r="A575" s="23"/>
      <c r="B575" s="46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47"/>
      <c r="S575" s="23"/>
      <c r="T575" s="48"/>
      <c r="U575" s="30"/>
      <c r="V575" s="30"/>
      <c r="W575" s="30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  <c r="BI575" s="49"/>
      <c r="BJ575" s="49"/>
      <c r="BK575" s="49"/>
      <c r="BL575" s="49"/>
      <c r="BM575" s="49"/>
      <c r="BN575" s="49"/>
      <c r="BO575" s="49"/>
      <c r="BP575" s="49"/>
      <c r="BQ575" s="49"/>
      <c r="BR575" s="49"/>
      <c r="BS575" s="49"/>
      <c r="BT575" s="49"/>
      <c r="BU575" s="49"/>
      <c r="BV575" s="49"/>
      <c r="BW575" s="49"/>
      <c r="BX575" s="49"/>
      <c r="BY575" s="49"/>
      <c r="BZ575" s="28"/>
      <c r="CA575" s="49"/>
      <c r="CB575" s="51"/>
      <c r="CC575" s="51"/>
      <c r="CD575" s="49"/>
      <c r="CE575" s="49"/>
      <c r="CF575" s="49"/>
      <c r="CG575" s="49"/>
      <c r="DA575" s="23"/>
      <c r="DB575" s="23"/>
      <c r="DC575" s="23"/>
      <c r="DD575" s="23"/>
      <c r="DE575" s="23"/>
      <c r="DF575" s="23"/>
      <c r="DG575" s="48"/>
      <c r="DH575" s="23"/>
      <c r="DQ575" s="16"/>
      <c r="DR575" s="16"/>
    </row>
    <row r="576" spans="1:122" s="50" customFormat="1" x14ac:dyDescent="0.2">
      <c r="A576" s="23"/>
      <c r="B576" s="46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47"/>
      <c r="S576" s="23"/>
      <c r="T576" s="48"/>
      <c r="U576" s="30"/>
      <c r="V576" s="30"/>
      <c r="W576" s="30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49"/>
      <c r="BF576" s="49"/>
      <c r="BG576" s="49"/>
      <c r="BH576" s="49"/>
      <c r="BI576" s="49"/>
      <c r="BJ576" s="49"/>
      <c r="BK576" s="49"/>
      <c r="BL576" s="49"/>
      <c r="BM576" s="49"/>
      <c r="BN576" s="49"/>
      <c r="BO576" s="49"/>
      <c r="BP576" s="49"/>
      <c r="BQ576" s="49"/>
      <c r="BR576" s="49"/>
      <c r="BS576" s="49"/>
      <c r="BT576" s="49"/>
      <c r="BU576" s="49"/>
      <c r="BV576" s="49"/>
      <c r="BW576" s="49"/>
      <c r="BX576" s="49"/>
      <c r="BY576" s="49"/>
      <c r="BZ576" s="28"/>
      <c r="CA576" s="49"/>
      <c r="CB576" s="51"/>
      <c r="CC576" s="51"/>
      <c r="CD576" s="49"/>
      <c r="CE576" s="49"/>
      <c r="CF576" s="49"/>
      <c r="CG576" s="49"/>
      <c r="DA576" s="23"/>
      <c r="DB576" s="23"/>
      <c r="DC576" s="23"/>
      <c r="DD576" s="23"/>
      <c r="DE576" s="23"/>
      <c r="DF576" s="23"/>
      <c r="DG576" s="48"/>
      <c r="DH576" s="23"/>
      <c r="DQ576" s="16"/>
      <c r="DR576" s="16"/>
    </row>
    <row r="577" spans="1:122" s="50" customFormat="1" x14ac:dyDescent="0.2">
      <c r="A577" s="23"/>
      <c r="B577" s="46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47"/>
      <c r="S577" s="23"/>
      <c r="T577" s="48"/>
      <c r="U577" s="30"/>
      <c r="V577" s="30"/>
      <c r="W577" s="30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49"/>
      <c r="BF577" s="49"/>
      <c r="BG577" s="49"/>
      <c r="BH577" s="49"/>
      <c r="BI577" s="49"/>
      <c r="BJ577" s="49"/>
      <c r="BK577" s="49"/>
      <c r="BL577" s="49"/>
      <c r="BM577" s="49"/>
      <c r="BN577" s="49"/>
      <c r="BO577" s="49"/>
      <c r="BP577" s="49"/>
      <c r="BQ577" s="49"/>
      <c r="BR577" s="49"/>
      <c r="BS577" s="49"/>
      <c r="BT577" s="49"/>
      <c r="BU577" s="49"/>
      <c r="BV577" s="49"/>
      <c r="BW577" s="49"/>
      <c r="BX577" s="49"/>
      <c r="BY577" s="49"/>
      <c r="BZ577" s="28"/>
      <c r="CA577" s="49"/>
      <c r="CB577" s="51"/>
      <c r="CC577" s="51"/>
      <c r="CD577" s="49"/>
      <c r="CE577" s="49"/>
      <c r="CF577" s="49"/>
      <c r="CG577" s="49"/>
      <c r="DA577" s="23"/>
      <c r="DB577" s="23"/>
      <c r="DC577" s="23"/>
      <c r="DD577" s="23"/>
      <c r="DE577" s="23"/>
      <c r="DF577" s="23"/>
      <c r="DG577" s="48"/>
      <c r="DH577" s="23"/>
      <c r="DQ577" s="16"/>
      <c r="DR577" s="16"/>
    </row>
    <row r="578" spans="1:122" s="50" customFormat="1" x14ac:dyDescent="0.2">
      <c r="A578" s="23"/>
      <c r="B578" s="46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47"/>
      <c r="S578" s="23"/>
      <c r="T578" s="48"/>
      <c r="U578" s="30"/>
      <c r="V578" s="30"/>
      <c r="W578" s="30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  <c r="BI578" s="49"/>
      <c r="BJ578" s="49"/>
      <c r="BK578" s="49"/>
      <c r="BL578" s="49"/>
      <c r="BM578" s="49"/>
      <c r="BN578" s="49"/>
      <c r="BO578" s="49"/>
      <c r="BP578" s="49"/>
      <c r="BQ578" s="49"/>
      <c r="BR578" s="49"/>
      <c r="BS578" s="49"/>
      <c r="BT578" s="49"/>
      <c r="BU578" s="49"/>
      <c r="BV578" s="49"/>
      <c r="BW578" s="49"/>
      <c r="BX578" s="49"/>
      <c r="BY578" s="49"/>
      <c r="BZ578" s="28"/>
      <c r="CA578" s="49"/>
      <c r="CB578" s="51"/>
      <c r="CC578" s="51"/>
      <c r="CD578" s="49"/>
      <c r="CE578" s="49"/>
      <c r="CF578" s="49"/>
      <c r="CG578" s="49"/>
      <c r="DA578" s="23"/>
      <c r="DB578" s="23"/>
      <c r="DC578" s="23"/>
      <c r="DD578" s="23"/>
      <c r="DE578" s="23"/>
      <c r="DF578" s="23"/>
      <c r="DG578" s="48"/>
      <c r="DH578" s="23"/>
      <c r="DQ578" s="16"/>
      <c r="DR578" s="16"/>
    </row>
    <row r="579" spans="1:122" s="50" customFormat="1" x14ac:dyDescent="0.2">
      <c r="A579" s="23"/>
      <c r="B579" s="46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47"/>
      <c r="S579" s="23"/>
      <c r="T579" s="48"/>
      <c r="U579" s="30"/>
      <c r="V579" s="30"/>
      <c r="W579" s="30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49"/>
      <c r="BF579" s="49"/>
      <c r="BG579" s="49"/>
      <c r="BH579" s="49"/>
      <c r="BI579" s="49"/>
      <c r="BJ579" s="49"/>
      <c r="BK579" s="49"/>
      <c r="BL579" s="49"/>
      <c r="BM579" s="49"/>
      <c r="BN579" s="49"/>
      <c r="BO579" s="49"/>
      <c r="BP579" s="49"/>
      <c r="BQ579" s="49"/>
      <c r="BR579" s="49"/>
      <c r="BS579" s="49"/>
      <c r="BT579" s="49"/>
      <c r="BU579" s="49"/>
      <c r="BV579" s="49"/>
      <c r="BW579" s="49"/>
      <c r="BX579" s="49"/>
      <c r="BY579" s="49"/>
      <c r="BZ579" s="28"/>
      <c r="CA579" s="49"/>
      <c r="CB579" s="51"/>
      <c r="CC579" s="51"/>
      <c r="CD579" s="49"/>
      <c r="CE579" s="49"/>
      <c r="CF579" s="49"/>
      <c r="CG579" s="49"/>
      <c r="DA579" s="23"/>
      <c r="DB579" s="23"/>
      <c r="DC579" s="23"/>
      <c r="DD579" s="23"/>
      <c r="DE579" s="23"/>
      <c r="DF579" s="23"/>
      <c r="DG579" s="48"/>
      <c r="DH579" s="23"/>
      <c r="DQ579" s="16"/>
      <c r="DR579" s="16"/>
    </row>
    <row r="580" spans="1:122" s="50" customFormat="1" x14ac:dyDescent="0.2">
      <c r="A580" s="23"/>
      <c r="B580" s="46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47"/>
      <c r="S580" s="23"/>
      <c r="T580" s="48"/>
      <c r="U580" s="30"/>
      <c r="V580" s="30"/>
      <c r="W580" s="30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49"/>
      <c r="BF580" s="49"/>
      <c r="BG580" s="49"/>
      <c r="BH580" s="49"/>
      <c r="BI580" s="49"/>
      <c r="BJ580" s="49"/>
      <c r="BK580" s="49"/>
      <c r="BL580" s="49"/>
      <c r="BM580" s="49"/>
      <c r="BN580" s="49"/>
      <c r="BO580" s="49"/>
      <c r="BP580" s="49"/>
      <c r="BQ580" s="49"/>
      <c r="BR580" s="49"/>
      <c r="BS580" s="49"/>
      <c r="BT580" s="49"/>
      <c r="BU580" s="49"/>
      <c r="BV580" s="49"/>
      <c r="BW580" s="49"/>
      <c r="BX580" s="49"/>
      <c r="BY580" s="49"/>
      <c r="BZ580" s="28"/>
      <c r="CA580" s="49"/>
      <c r="CB580" s="51"/>
      <c r="CC580" s="51"/>
      <c r="CD580" s="49"/>
      <c r="CE580" s="49"/>
      <c r="CF580" s="49"/>
      <c r="CG580" s="49"/>
      <c r="DA580" s="23"/>
      <c r="DB580" s="23"/>
      <c r="DC580" s="23"/>
      <c r="DD580" s="23"/>
      <c r="DE580" s="23"/>
      <c r="DF580" s="23"/>
      <c r="DG580" s="48"/>
      <c r="DH580" s="23"/>
      <c r="DQ580" s="16"/>
      <c r="DR580" s="16"/>
    </row>
    <row r="581" spans="1:122" s="50" customFormat="1" x14ac:dyDescent="0.2">
      <c r="A581" s="23"/>
      <c r="B581" s="46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47"/>
      <c r="S581" s="23"/>
      <c r="T581" s="48"/>
      <c r="U581" s="30"/>
      <c r="V581" s="30"/>
      <c r="W581" s="30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  <c r="BI581" s="49"/>
      <c r="BJ581" s="49"/>
      <c r="BK581" s="49"/>
      <c r="BL581" s="49"/>
      <c r="BM581" s="49"/>
      <c r="BN581" s="49"/>
      <c r="BO581" s="49"/>
      <c r="BP581" s="49"/>
      <c r="BQ581" s="49"/>
      <c r="BR581" s="49"/>
      <c r="BS581" s="49"/>
      <c r="BT581" s="49"/>
      <c r="BU581" s="49"/>
      <c r="BV581" s="49"/>
      <c r="BW581" s="49"/>
      <c r="BX581" s="49"/>
      <c r="BY581" s="49"/>
      <c r="BZ581" s="28"/>
      <c r="CA581" s="49"/>
      <c r="CB581" s="51"/>
      <c r="CC581" s="51"/>
      <c r="CD581" s="49"/>
      <c r="CE581" s="49"/>
      <c r="CF581" s="49"/>
      <c r="CG581" s="49"/>
      <c r="DA581" s="23"/>
      <c r="DB581" s="23"/>
      <c r="DC581" s="23"/>
      <c r="DD581" s="23"/>
      <c r="DE581" s="23"/>
      <c r="DF581" s="23"/>
      <c r="DG581" s="48"/>
      <c r="DH581" s="23"/>
      <c r="DQ581" s="16"/>
      <c r="DR581" s="16"/>
    </row>
    <row r="582" spans="1:122" s="50" customFormat="1" x14ac:dyDescent="0.2">
      <c r="A582" s="23"/>
      <c r="B582" s="46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47"/>
      <c r="S582" s="23"/>
      <c r="T582" s="48"/>
      <c r="U582" s="30"/>
      <c r="V582" s="30"/>
      <c r="W582" s="30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49"/>
      <c r="BF582" s="49"/>
      <c r="BG582" s="49"/>
      <c r="BH582" s="49"/>
      <c r="BI582" s="49"/>
      <c r="BJ582" s="49"/>
      <c r="BK582" s="49"/>
      <c r="BL582" s="49"/>
      <c r="BM582" s="49"/>
      <c r="BN582" s="49"/>
      <c r="BO582" s="49"/>
      <c r="BP582" s="49"/>
      <c r="BQ582" s="49"/>
      <c r="BR582" s="49"/>
      <c r="BS582" s="49"/>
      <c r="BT582" s="49"/>
      <c r="BU582" s="49"/>
      <c r="BV582" s="49"/>
      <c r="BW582" s="49"/>
      <c r="BX582" s="49"/>
      <c r="BY582" s="49"/>
      <c r="BZ582" s="28"/>
      <c r="CA582" s="49"/>
      <c r="CB582" s="51"/>
      <c r="CC582" s="51"/>
      <c r="CD582" s="49"/>
      <c r="CE582" s="49"/>
      <c r="CF582" s="49"/>
      <c r="CG582" s="49"/>
      <c r="DA582" s="23"/>
      <c r="DB582" s="23"/>
      <c r="DC582" s="23"/>
      <c r="DD582" s="23"/>
      <c r="DE582" s="23"/>
      <c r="DF582" s="23"/>
      <c r="DG582" s="48"/>
      <c r="DH582" s="23"/>
      <c r="DQ582" s="16"/>
      <c r="DR582" s="16"/>
    </row>
    <row r="583" spans="1:122" s="50" customFormat="1" x14ac:dyDescent="0.2">
      <c r="A583" s="23"/>
      <c r="B583" s="46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47"/>
      <c r="S583" s="23"/>
      <c r="T583" s="48"/>
      <c r="U583" s="30"/>
      <c r="V583" s="30"/>
      <c r="W583" s="30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49"/>
      <c r="BF583" s="49"/>
      <c r="BG583" s="49"/>
      <c r="BH583" s="49"/>
      <c r="BI583" s="49"/>
      <c r="BJ583" s="49"/>
      <c r="BK583" s="49"/>
      <c r="BL583" s="49"/>
      <c r="BM583" s="49"/>
      <c r="BN583" s="49"/>
      <c r="BO583" s="49"/>
      <c r="BP583" s="49"/>
      <c r="BQ583" s="49"/>
      <c r="BR583" s="49"/>
      <c r="BS583" s="49"/>
      <c r="BT583" s="49"/>
      <c r="BU583" s="49"/>
      <c r="BV583" s="49"/>
      <c r="BW583" s="49"/>
      <c r="BX583" s="49"/>
      <c r="BY583" s="49"/>
      <c r="BZ583" s="28"/>
      <c r="CA583" s="49"/>
      <c r="CB583" s="51"/>
      <c r="CC583" s="51"/>
      <c r="CD583" s="49"/>
      <c r="CE583" s="49"/>
      <c r="CF583" s="49"/>
      <c r="CG583" s="49"/>
      <c r="DA583" s="23"/>
      <c r="DB583" s="23"/>
      <c r="DC583" s="23"/>
      <c r="DD583" s="23"/>
      <c r="DE583" s="23"/>
      <c r="DF583" s="23"/>
      <c r="DG583" s="48"/>
      <c r="DH583" s="23"/>
      <c r="DQ583" s="16"/>
      <c r="DR583" s="16"/>
    </row>
    <row r="584" spans="1:122" s="50" customFormat="1" x14ac:dyDescent="0.2">
      <c r="A584" s="23"/>
      <c r="B584" s="46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47"/>
      <c r="S584" s="23"/>
      <c r="T584" s="48"/>
      <c r="U584" s="30"/>
      <c r="V584" s="30"/>
      <c r="W584" s="30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49"/>
      <c r="BF584" s="49"/>
      <c r="BG584" s="49"/>
      <c r="BH584" s="49"/>
      <c r="BI584" s="49"/>
      <c r="BJ584" s="49"/>
      <c r="BK584" s="49"/>
      <c r="BL584" s="49"/>
      <c r="BM584" s="49"/>
      <c r="BN584" s="49"/>
      <c r="BO584" s="49"/>
      <c r="BP584" s="49"/>
      <c r="BQ584" s="49"/>
      <c r="BR584" s="49"/>
      <c r="BS584" s="49"/>
      <c r="BT584" s="49"/>
      <c r="BU584" s="49"/>
      <c r="BV584" s="49"/>
      <c r="BW584" s="49"/>
      <c r="BX584" s="49"/>
      <c r="BY584" s="49"/>
      <c r="BZ584" s="28"/>
      <c r="CA584" s="49"/>
      <c r="CB584" s="51"/>
      <c r="CC584" s="51"/>
      <c r="CD584" s="49"/>
      <c r="CE584" s="49"/>
      <c r="CF584" s="49"/>
      <c r="CG584" s="49"/>
      <c r="DA584" s="23"/>
      <c r="DB584" s="23"/>
      <c r="DC584" s="23"/>
      <c r="DD584" s="23"/>
      <c r="DE584" s="23"/>
      <c r="DF584" s="23"/>
      <c r="DG584" s="48"/>
      <c r="DH584" s="23"/>
      <c r="DQ584" s="16"/>
      <c r="DR584" s="16"/>
    </row>
    <row r="585" spans="1:122" s="50" customFormat="1" x14ac:dyDescent="0.2">
      <c r="A585" s="23"/>
      <c r="B585" s="46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47"/>
      <c r="S585" s="23"/>
      <c r="T585" s="48"/>
      <c r="U585" s="30"/>
      <c r="V585" s="30"/>
      <c r="W585" s="30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49"/>
      <c r="BF585" s="49"/>
      <c r="BG585" s="49"/>
      <c r="BH585" s="49"/>
      <c r="BI585" s="49"/>
      <c r="BJ585" s="49"/>
      <c r="BK585" s="49"/>
      <c r="BL585" s="49"/>
      <c r="BM585" s="49"/>
      <c r="BN585" s="49"/>
      <c r="BO585" s="49"/>
      <c r="BP585" s="49"/>
      <c r="BQ585" s="49"/>
      <c r="BR585" s="49"/>
      <c r="BS585" s="49"/>
      <c r="BT585" s="49"/>
      <c r="BU585" s="49"/>
      <c r="BV585" s="49"/>
      <c r="BW585" s="49"/>
      <c r="BX585" s="49"/>
      <c r="BY585" s="49"/>
      <c r="BZ585" s="28"/>
      <c r="CA585" s="49"/>
      <c r="CB585" s="51"/>
      <c r="CC585" s="51"/>
      <c r="CD585" s="49"/>
      <c r="CE585" s="49"/>
      <c r="CF585" s="49"/>
      <c r="CG585" s="49"/>
      <c r="DA585" s="23"/>
      <c r="DB585" s="23"/>
      <c r="DC585" s="23"/>
      <c r="DD585" s="23"/>
      <c r="DE585" s="23"/>
      <c r="DF585" s="23"/>
      <c r="DG585" s="48"/>
      <c r="DH585" s="23"/>
      <c r="DQ585" s="16"/>
      <c r="DR585" s="16"/>
    </row>
    <row r="586" spans="1:122" s="50" customFormat="1" x14ac:dyDescent="0.2">
      <c r="A586" s="23"/>
      <c r="B586" s="46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47"/>
      <c r="S586" s="23"/>
      <c r="T586" s="48"/>
      <c r="U586" s="30"/>
      <c r="V586" s="30"/>
      <c r="W586" s="30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49"/>
      <c r="BF586" s="49"/>
      <c r="BG586" s="49"/>
      <c r="BH586" s="49"/>
      <c r="BI586" s="49"/>
      <c r="BJ586" s="49"/>
      <c r="BK586" s="49"/>
      <c r="BL586" s="49"/>
      <c r="BM586" s="49"/>
      <c r="BN586" s="49"/>
      <c r="BO586" s="49"/>
      <c r="BP586" s="49"/>
      <c r="BQ586" s="49"/>
      <c r="BR586" s="49"/>
      <c r="BS586" s="49"/>
      <c r="BT586" s="49"/>
      <c r="BU586" s="49"/>
      <c r="BV586" s="49"/>
      <c r="BW586" s="49"/>
      <c r="BX586" s="49"/>
      <c r="BY586" s="49"/>
      <c r="BZ586" s="28"/>
      <c r="CA586" s="49"/>
      <c r="CB586" s="51"/>
      <c r="CC586" s="51"/>
      <c r="CD586" s="49"/>
      <c r="CE586" s="49"/>
      <c r="CF586" s="49"/>
      <c r="CG586" s="49"/>
      <c r="DA586" s="23"/>
      <c r="DB586" s="23"/>
      <c r="DC586" s="23"/>
      <c r="DD586" s="23"/>
      <c r="DE586" s="23"/>
      <c r="DF586" s="23"/>
      <c r="DG586" s="48"/>
      <c r="DH586" s="23"/>
      <c r="DQ586" s="16"/>
      <c r="DR586" s="16"/>
    </row>
    <row r="587" spans="1:122" s="50" customFormat="1" x14ac:dyDescent="0.2">
      <c r="A587" s="23"/>
      <c r="B587" s="46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47"/>
      <c r="S587" s="23"/>
      <c r="T587" s="48"/>
      <c r="U587" s="30"/>
      <c r="V587" s="30"/>
      <c r="W587" s="30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49"/>
      <c r="BF587" s="49"/>
      <c r="BG587" s="49"/>
      <c r="BH587" s="49"/>
      <c r="BI587" s="49"/>
      <c r="BJ587" s="49"/>
      <c r="BK587" s="49"/>
      <c r="BL587" s="49"/>
      <c r="BM587" s="49"/>
      <c r="BN587" s="49"/>
      <c r="BO587" s="49"/>
      <c r="BP587" s="49"/>
      <c r="BQ587" s="49"/>
      <c r="BR587" s="49"/>
      <c r="BS587" s="49"/>
      <c r="BT587" s="49"/>
      <c r="BU587" s="49"/>
      <c r="BV587" s="49"/>
      <c r="BW587" s="49"/>
      <c r="BX587" s="49"/>
      <c r="BY587" s="49"/>
      <c r="BZ587" s="28"/>
      <c r="CA587" s="49"/>
      <c r="CB587" s="51"/>
      <c r="CC587" s="51"/>
      <c r="CD587" s="49"/>
      <c r="CE587" s="49"/>
      <c r="CF587" s="49"/>
      <c r="CG587" s="49"/>
      <c r="DA587" s="23"/>
      <c r="DB587" s="23"/>
      <c r="DC587" s="23"/>
      <c r="DD587" s="23"/>
      <c r="DE587" s="23"/>
      <c r="DF587" s="23"/>
      <c r="DG587" s="48"/>
      <c r="DH587" s="23"/>
      <c r="DQ587" s="16"/>
      <c r="DR587" s="16"/>
    </row>
    <row r="588" spans="1:122" s="50" customFormat="1" x14ac:dyDescent="0.2">
      <c r="A588" s="23"/>
      <c r="B588" s="46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47"/>
      <c r="S588" s="23"/>
      <c r="T588" s="48"/>
      <c r="U588" s="30"/>
      <c r="V588" s="30"/>
      <c r="W588" s="30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  <c r="BI588" s="49"/>
      <c r="BJ588" s="49"/>
      <c r="BK588" s="49"/>
      <c r="BL588" s="49"/>
      <c r="BM588" s="49"/>
      <c r="BN588" s="49"/>
      <c r="BO588" s="49"/>
      <c r="BP588" s="49"/>
      <c r="BQ588" s="49"/>
      <c r="BR588" s="49"/>
      <c r="BS588" s="49"/>
      <c r="BT588" s="49"/>
      <c r="BU588" s="49"/>
      <c r="BV588" s="49"/>
      <c r="BW588" s="49"/>
      <c r="BX588" s="49"/>
      <c r="BY588" s="49"/>
      <c r="BZ588" s="28"/>
      <c r="CA588" s="49"/>
      <c r="CB588" s="51"/>
      <c r="CC588" s="51"/>
      <c r="CD588" s="49"/>
      <c r="CE588" s="49"/>
      <c r="CF588" s="49"/>
      <c r="CG588" s="49"/>
      <c r="DA588" s="23"/>
      <c r="DB588" s="23"/>
      <c r="DC588" s="23"/>
      <c r="DD588" s="23"/>
      <c r="DE588" s="23"/>
      <c r="DF588" s="23"/>
      <c r="DG588" s="48"/>
      <c r="DH588" s="23"/>
      <c r="DQ588" s="16"/>
      <c r="DR588" s="16"/>
    </row>
    <row r="589" spans="1:122" s="50" customFormat="1" x14ac:dyDescent="0.2">
      <c r="A589" s="23"/>
      <c r="B589" s="46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47"/>
      <c r="S589" s="23"/>
      <c r="T589" s="48"/>
      <c r="U589" s="30"/>
      <c r="V589" s="30"/>
      <c r="W589" s="30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  <c r="BI589" s="49"/>
      <c r="BJ589" s="49"/>
      <c r="BK589" s="49"/>
      <c r="BL589" s="49"/>
      <c r="BM589" s="49"/>
      <c r="BN589" s="49"/>
      <c r="BO589" s="49"/>
      <c r="BP589" s="49"/>
      <c r="BQ589" s="49"/>
      <c r="BR589" s="49"/>
      <c r="BS589" s="49"/>
      <c r="BT589" s="49"/>
      <c r="BU589" s="49"/>
      <c r="BV589" s="49"/>
      <c r="BW589" s="49"/>
      <c r="BX589" s="49"/>
      <c r="BY589" s="49"/>
      <c r="BZ589" s="28"/>
      <c r="CA589" s="49"/>
      <c r="CB589" s="51"/>
      <c r="CC589" s="51"/>
      <c r="CD589" s="49"/>
      <c r="CE589" s="49"/>
      <c r="CF589" s="49"/>
      <c r="CG589" s="49"/>
      <c r="DA589" s="23"/>
      <c r="DB589" s="23"/>
      <c r="DC589" s="23"/>
      <c r="DD589" s="23"/>
      <c r="DE589" s="23"/>
      <c r="DF589" s="23"/>
      <c r="DG589" s="48"/>
      <c r="DH589" s="23"/>
      <c r="DQ589" s="16"/>
      <c r="DR589" s="16"/>
    </row>
    <row r="590" spans="1:122" s="50" customFormat="1" x14ac:dyDescent="0.2">
      <c r="A590" s="23"/>
      <c r="B590" s="46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47"/>
      <c r="S590" s="23"/>
      <c r="T590" s="48"/>
      <c r="U590" s="30"/>
      <c r="V590" s="30"/>
      <c r="W590" s="30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  <c r="BI590" s="49"/>
      <c r="BJ590" s="49"/>
      <c r="BK590" s="49"/>
      <c r="BL590" s="49"/>
      <c r="BM590" s="49"/>
      <c r="BN590" s="49"/>
      <c r="BO590" s="49"/>
      <c r="BP590" s="49"/>
      <c r="BQ590" s="49"/>
      <c r="BR590" s="49"/>
      <c r="BS590" s="49"/>
      <c r="BT590" s="49"/>
      <c r="BU590" s="49"/>
      <c r="BV590" s="49"/>
      <c r="BW590" s="49"/>
      <c r="BX590" s="49"/>
      <c r="BY590" s="49"/>
      <c r="BZ590" s="28"/>
      <c r="CA590" s="49"/>
      <c r="CB590" s="51"/>
      <c r="CC590" s="51"/>
      <c r="CD590" s="49"/>
      <c r="CE590" s="49"/>
      <c r="CF590" s="49"/>
      <c r="CG590" s="49"/>
      <c r="DA590" s="23"/>
      <c r="DB590" s="23"/>
      <c r="DC590" s="23"/>
      <c r="DD590" s="23"/>
      <c r="DE590" s="23"/>
      <c r="DF590" s="23"/>
      <c r="DG590" s="48"/>
      <c r="DH590" s="23"/>
      <c r="DQ590" s="16"/>
      <c r="DR590" s="16"/>
    </row>
    <row r="591" spans="1:122" s="50" customFormat="1" x14ac:dyDescent="0.2">
      <c r="A591" s="23"/>
      <c r="B591" s="46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47"/>
      <c r="S591" s="23"/>
      <c r="T591" s="48"/>
      <c r="U591" s="30"/>
      <c r="V591" s="30"/>
      <c r="W591" s="30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  <c r="BI591" s="49"/>
      <c r="BJ591" s="49"/>
      <c r="BK591" s="49"/>
      <c r="BL591" s="49"/>
      <c r="BM591" s="49"/>
      <c r="BN591" s="49"/>
      <c r="BO591" s="49"/>
      <c r="BP591" s="49"/>
      <c r="BQ591" s="49"/>
      <c r="BR591" s="49"/>
      <c r="BS591" s="49"/>
      <c r="BT591" s="49"/>
      <c r="BU591" s="49"/>
      <c r="BV591" s="49"/>
      <c r="BW591" s="49"/>
      <c r="BX591" s="49"/>
      <c r="BY591" s="49"/>
      <c r="BZ591" s="28"/>
      <c r="CA591" s="49"/>
      <c r="CB591" s="51"/>
      <c r="CC591" s="51"/>
      <c r="CD591" s="49"/>
      <c r="CE591" s="49"/>
      <c r="CF591" s="49"/>
      <c r="CG591" s="49"/>
      <c r="DA591" s="23"/>
      <c r="DB591" s="23"/>
      <c r="DC591" s="23"/>
      <c r="DD591" s="23"/>
      <c r="DE591" s="23"/>
      <c r="DF591" s="23"/>
      <c r="DG591" s="48"/>
      <c r="DH591" s="23"/>
      <c r="DQ591" s="16"/>
      <c r="DR591" s="16"/>
    </row>
    <row r="592" spans="1:122" s="50" customFormat="1" x14ac:dyDescent="0.2">
      <c r="A592" s="23"/>
      <c r="B592" s="46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47"/>
      <c r="S592" s="23"/>
      <c r="T592" s="48"/>
      <c r="U592" s="30"/>
      <c r="V592" s="30"/>
      <c r="W592" s="30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49"/>
      <c r="BF592" s="49"/>
      <c r="BG592" s="49"/>
      <c r="BH592" s="49"/>
      <c r="BI592" s="49"/>
      <c r="BJ592" s="49"/>
      <c r="BK592" s="49"/>
      <c r="BL592" s="49"/>
      <c r="BM592" s="49"/>
      <c r="BN592" s="49"/>
      <c r="BO592" s="49"/>
      <c r="BP592" s="49"/>
      <c r="BQ592" s="49"/>
      <c r="BR592" s="49"/>
      <c r="BS592" s="49"/>
      <c r="BT592" s="49"/>
      <c r="BU592" s="49"/>
      <c r="BV592" s="49"/>
      <c r="BW592" s="49"/>
      <c r="BX592" s="49"/>
      <c r="BY592" s="49"/>
      <c r="BZ592" s="28"/>
      <c r="CA592" s="49"/>
      <c r="CB592" s="51"/>
      <c r="CC592" s="51"/>
      <c r="CD592" s="49"/>
      <c r="CE592" s="49"/>
      <c r="CF592" s="49"/>
      <c r="CG592" s="49"/>
      <c r="DA592" s="23"/>
      <c r="DB592" s="23"/>
      <c r="DC592" s="23"/>
      <c r="DD592" s="23"/>
      <c r="DE592" s="23"/>
      <c r="DF592" s="23"/>
      <c r="DG592" s="48"/>
      <c r="DH592" s="23"/>
      <c r="DQ592" s="16"/>
      <c r="DR592" s="16"/>
    </row>
    <row r="593" spans="1:122" s="50" customFormat="1" x14ac:dyDescent="0.2">
      <c r="A593" s="23"/>
      <c r="B593" s="46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47"/>
      <c r="S593" s="23"/>
      <c r="T593" s="48"/>
      <c r="U593" s="30"/>
      <c r="V593" s="30"/>
      <c r="W593" s="30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  <c r="BI593" s="49"/>
      <c r="BJ593" s="49"/>
      <c r="BK593" s="49"/>
      <c r="BL593" s="49"/>
      <c r="BM593" s="49"/>
      <c r="BN593" s="49"/>
      <c r="BO593" s="49"/>
      <c r="BP593" s="49"/>
      <c r="BQ593" s="49"/>
      <c r="BR593" s="49"/>
      <c r="BS593" s="49"/>
      <c r="BT593" s="49"/>
      <c r="BU593" s="49"/>
      <c r="BV593" s="49"/>
      <c r="BW593" s="49"/>
      <c r="BX593" s="49"/>
      <c r="BY593" s="49"/>
      <c r="BZ593" s="28"/>
      <c r="CA593" s="49"/>
      <c r="CB593" s="51"/>
      <c r="CC593" s="51"/>
      <c r="CD593" s="49"/>
      <c r="CE593" s="49"/>
      <c r="CF593" s="49"/>
      <c r="CG593" s="49"/>
      <c r="DA593" s="23"/>
      <c r="DB593" s="23"/>
      <c r="DC593" s="23"/>
      <c r="DD593" s="23"/>
      <c r="DE593" s="23"/>
      <c r="DF593" s="23"/>
      <c r="DG593" s="48"/>
      <c r="DH593" s="23"/>
      <c r="DQ593" s="16"/>
      <c r="DR593" s="16"/>
    </row>
    <row r="594" spans="1:122" s="50" customFormat="1" x14ac:dyDescent="0.2">
      <c r="A594" s="23"/>
      <c r="B594" s="46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47"/>
      <c r="S594" s="23"/>
      <c r="T594" s="48"/>
      <c r="U594" s="30"/>
      <c r="V594" s="30"/>
      <c r="W594" s="30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49"/>
      <c r="BF594" s="49"/>
      <c r="BG594" s="49"/>
      <c r="BH594" s="49"/>
      <c r="BI594" s="49"/>
      <c r="BJ594" s="49"/>
      <c r="BK594" s="49"/>
      <c r="BL594" s="49"/>
      <c r="BM594" s="49"/>
      <c r="BN594" s="49"/>
      <c r="BO594" s="49"/>
      <c r="BP594" s="49"/>
      <c r="BQ594" s="49"/>
      <c r="BR594" s="49"/>
      <c r="BS594" s="49"/>
      <c r="BT594" s="49"/>
      <c r="BU594" s="49"/>
      <c r="BV594" s="49"/>
      <c r="BW594" s="49"/>
      <c r="BX594" s="49"/>
      <c r="BY594" s="49"/>
      <c r="BZ594" s="28"/>
      <c r="CA594" s="49"/>
      <c r="CB594" s="51"/>
      <c r="CC594" s="51"/>
      <c r="CD594" s="49"/>
      <c r="CE594" s="49"/>
      <c r="CF594" s="49"/>
      <c r="CG594" s="49"/>
      <c r="DA594" s="23"/>
      <c r="DB594" s="23"/>
      <c r="DC594" s="23"/>
      <c r="DD594" s="23"/>
      <c r="DE594" s="23"/>
      <c r="DF594" s="23"/>
      <c r="DG594" s="48"/>
      <c r="DH594" s="23"/>
      <c r="DQ594" s="16"/>
      <c r="DR594" s="16"/>
    </row>
    <row r="595" spans="1:122" s="50" customFormat="1" x14ac:dyDescent="0.2">
      <c r="A595" s="23"/>
      <c r="B595" s="46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47"/>
      <c r="S595" s="23"/>
      <c r="T595" s="48"/>
      <c r="U595" s="30"/>
      <c r="V595" s="30"/>
      <c r="W595" s="30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49"/>
      <c r="BF595" s="49"/>
      <c r="BG595" s="49"/>
      <c r="BH595" s="49"/>
      <c r="BI595" s="49"/>
      <c r="BJ595" s="49"/>
      <c r="BK595" s="49"/>
      <c r="BL595" s="49"/>
      <c r="BM595" s="49"/>
      <c r="BN595" s="49"/>
      <c r="BO595" s="49"/>
      <c r="BP595" s="49"/>
      <c r="BQ595" s="49"/>
      <c r="BR595" s="49"/>
      <c r="BS595" s="49"/>
      <c r="BT595" s="49"/>
      <c r="BU595" s="49"/>
      <c r="BV595" s="49"/>
      <c r="BW595" s="49"/>
      <c r="BX595" s="49"/>
      <c r="BY595" s="49"/>
      <c r="BZ595" s="28"/>
      <c r="CA595" s="49"/>
      <c r="CB595" s="51"/>
      <c r="CC595" s="51"/>
      <c r="CD595" s="49"/>
      <c r="CE595" s="49"/>
      <c r="CF595" s="49"/>
      <c r="CG595" s="49"/>
      <c r="DA595" s="23"/>
      <c r="DB595" s="23"/>
      <c r="DC595" s="23"/>
      <c r="DD595" s="23"/>
      <c r="DE595" s="23"/>
      <c r="DF595" s="23"/>
      <c r="DG595" s="48"/>
      <c r="DH595" s="23"/>
      <c r="DQ595" s="16"/>
      <c r="DR595" s="16"/>
    </row>
    <row r="596" spans="1:122" s="50" customFormat="1" x14ac:dyDescent="0.2">
      <c r="A596" s="23"/>
      <c r="B596" s="46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47"/>
      <c r="S596" s="23"/>
      <c r="T596" s="48"/>
      <c r="U596" s="30"/>
      <c r="V596" s="30"/>
      <c r="W596" s="30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49"/>
      <c r="BF596" s="49"/>
      <c r="BG596" s="49"/>
      <c r="BH596" s="49"/>
      <c r="BI596" s="49"/>
      <c r="BJ596" s="49"/>
      <c r="BK596" s="49"/>
      <c r="BL596" s="49"/>
      <c r="BM596" s="49"/>
      <c r="BN596" s="49"/>
      <c r="BO596" s="49"/>
      <c r="BP596" s="49"/>
      <c r="BQ596" s="49"/>
      <c r="BR596" s="49"/>
      <c r="BS596" s="49"/>
      <c r="BT596" s="49"/>
      <c r="BU596" s="49"/>
      <c r="BV596" s="49"/>
      <c r="BW596" s="49"/>
      <c r="BX596" s="49"/>
      <c r="BY596" s="49"/>
      <c r="BZ596" s="28"/>
      <c r="CA596" s="49"/>
      <c r="CB596" s="51"/>
      <c r="CC596" s="51"/>
      <c r="CD596" s="49"/>
      <c r="CE596" s="49"/>
      <c r="CF596" s="49"/>
      <c r="CG596" s="49"/>
      <c r="DA596" s="23"/>
      <c r="DB596" s="23"/>
      <c r="DC596" s="23"/>
      <c r="DD596" s="23"/>
      <c r="DE596" s="23"/>
      <c r="DF596" s="23"/>
      <c r="DG596" s="48"/>
      <c r="DH596" s="23"/>
      <c r="DQ596" s="16"/>
      <c r="DR596" s="16"/>
    </row>
    <row r="597" spans="1:122" s="50" customFormat="1" x14ac:dyDescent="0.2">
      <c r="A597" s="23"/>
      <c r="B597" s="46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47"/>
      <c r="S597" s="23"/>
      <c r="T597" s="48"/>
      <c r="U597" s="30"/>
      <c r="V597" s="30"/>
      <c r="W597" s="30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49"/>
      <c r="BF597" s="49"/>
      <c r="BG597" s="49"/>
      <c r="BH597" s="49"/>
      <c r="BI597" s="49"/>
      <c r="BJ597" s="49"/>
      <c r="BK597" s="49"/>
      <c r="BL597" s="49"/>
      <c r="BM597" s="49"/>
      <c r="BN597" s="49"/>
      <c r="BO597" s="49"/>
      <c r="BP597" s="49"/>
      <c r="BQ597" s="49"/>
      <c r="BR597" s="49"/>
      <c r="BS597" s="49"/>
      <c r="BT597" s="49"/>
      <c r="BU597" s="49"/>
      <c r="BV597" s="49"/>
      <c r="BW597" s="49"/>
      <c r="BX597" s="49"/>
      <c r="BY597" s="49"/>
      <c r="BZ597" s="28"/>
      <c r="CA597" s="49"/>
      <c r="CB597" s="51"/>
      <c r="CC597" s="51"/>
      <c r="CD597" s="49"/>
      <c r="CE597" s="49"/>
      <c r="CF597" s="49"/>
      <c r="CG597" s="49"/>
      <c r="DA597" s="23"/>
      <c r="DB597" s="23"/>
      <c r="DC597" s="23"/>
      <c r="DD597" s="23"/>
      <c r="DE597" s="23"/>
      <c r="DF597" s="23"/>
      <c r="DG597" s="48"/>
      <c r="DH597" s="23"/>
      <c r="DQ597" s="16"/>
      <c r="DR597" s="16"/>
    </row>
    <row r="598" spans="1:122" s="50" customFormat="1" x14ac:dyDescent="0.2">
      <c r="A598" s="23"/>
      <c r="B598" s="46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47"/>
      <c r="S598" s="23"/>
      <c r="T598" s="48"/>
      <c r="U598" s="30"/>
      <c r="V598" s="30"/>
      <c r="W598" s="30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49"/>
      <c r="BF598" s="49"/>
      <c r="BG598" s="49"/>
      <c r="BH598" s="49"/>
      <c r="BI598" s="49"/>
      <c r="BJ598" s="49"/>
      <c r="BK598" s="49"/>
      <c r="BL598" s="49"/>
      <c r="BM598" s="49"/>
      <c r="BN598" s="49"/>
      <c r="BO598" s="49"/>
      <c r="BP598" s="49"/>
      <c r="BQ598" s="49"/>
      <c r="BR598" s="49"/>
      <c r="BS598" s="49"/>
      <c r="BT598" s="49"/>
      <c r="BU598" s="49"/>
      <c r="BV598" s="49"/>
      <c r="BW598" s="49"/>
      <c r="BX598" s="49"/>
      <c r="BY598" s="49"/>
      <c r="BZ598" s="28"/>
      <c r="CA598" s="49"/>
      <c r="CB598" s="51"/>
      <c r="CC598" s="51"/>
      <c r="CD598" s="49"/>
      <c r="CE598" s="49"/>
      <c r="CF598" s="49"/>
      <c r="CG598" s="49"/>
      <c r="DA598" s="23"/>
      <c r="DB598" s="23"/>
      <c r="DC598" s="23"/>
      <c r="DD598" s="23"/>
      <c r="DE598" s="23"/>
      <c r="DF598" s="23"/>
      <c r="DG598" s="48"/>
      <c r="DH598" s="23"/>
      <c r="DQ598" s="16"/>
      <c r="DR598" s="16"/>
    </row>
    <row r="599" spans="1:122" s="50" customFormat="1" x14ac:dyDescent="0.2">
      <c r="A599" s="23"/>
      <c r="B599" s="46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47"/>
      <c r="S599" s="23"/>
      <c r="T599" s="48"/>
      <c r="U599" s="30"/>
      <c r="V599" s="30"/>
      <c r="W599" s="30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49"/>
      <c r="BF599" s="49"/>
      <c r="BG599" s="49"/>
      <c r="BH599" s="49"/>
      <c r="BI599" s="49"/>
      <c r="BJ599" s="49"/>
      <c r="BK599" s="49"/>
      <c r="BL599" s="49"/>
      <c r="BM599" s="49"/>
      <c r="BN599" s="49"/>
      <c r="BO599" s="49"/>
      <c r="BP599" s="49"/>
      <c r="BQ599" s="49"/>
      <c r="BR599" s="49"/>
      <c r="BS599" s="49"/>
      <c r="BT599" s="49"/>
      <c r="BU599" s="49"/>
      <c r="BV599" s="49"/>
      <c r="BW599" s="49"/>
      <c r="BX599" s="49"/>
      <c r="BY599" s="49"/>
      <c r="BZ599" s="28"/>
      <c r="CA599" s="49"/>
      <c r="CB599" s="51"/>
      <c r="CC599" s="51"/>
      <c r="CD599" s="49"/>
      <c r="CE599" s="49"/>
      <c r="CF599" s="49"/>
      <c r="CG599" s="49"/>
      <c r="DA599" s="23"/>
      <c r="DB599" s="23"/>
      <c r="DC599" s="23"/>
      <c r="DD599" s="23"/>
      <c r="DE599" s="23"/>
      <c r="DF599" s="23"/>
      <c r="DG599" s="48"/>
      <c r="DH599" s="23"/>
      <c r="DQ599" s="16"/>
      <c r="DR599" s="16"/>
    </row>
    <row r="600" spans="1:122" s="50" customFormat="1" x14ac:dyDescent="0.2">
      <c r="A600" s="23"/>
      <c r="B600" s="46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47"/>
      <c r="S600" s="23"/>
      <c r="T600" s="48"/>
      <c r="U600" s="30"/>
      <c r="V600" s="30"/>
      <c r="W600" s="30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  <c r="BI600" s="49"/>
      <c r="BJ600" s="49"/>
      <c r="BK600" s="49"/>
      <c r="BL600" s="49"/>
      <c r="BM600" s="49"/>
      <c r="BN600" s="49"/>
      <c r="BO600" s="49"/>
      <c r="BP600" s="49"/>
      <c r="BQ600" s="49"/>
      <c r="BR600" s="49"/>
      <c r="BS600" s="49"/>
      <c r="BT600" s="49"/>
      <c r="BU600" s="49"/>
      <c r="BV600" s="49"/>
      <c r="BW600" s="49"/>
      <c r="BX600" s="49"/>
      <c r="BY600" s="49"/>
      <c r="BZ600" s="28"/>
      <c r="CA600" s="49"/>
      <c r="CB600" s="51"/>
      <c r="CC600" s="51"/>
      <c r="CD600" s="49"/>
      <c r="CE600" s="49"/>
      <c r="CF600" s="49"/>
      <c r="CG600" s="49"/>
      <c r="DA600" s="23"/>
      <c r="DB600" s="23"/>
      <c r="DC600" s="23"/>
      <c r="DD600" s="23"/>
      <c r="DE600" s="23"/>
      <c r="DF600" s="23"/>
      <c r="DG600" s="48"/>
      <c r="DH600" s="23"/>
      <c r="DQ600" s="16"/>
      <c r="DR600" s="16"/>
    </row>
    <row r="601" spans="1:122" s="50" customFormat="1" x14ac:dyDescent="0.2">
      <c r="A601" s="23"/>
      <c r="B601" s="46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47"/>
      <c r="S601" s="23"/>
      <c r="T601" s="48"/>
      <c r="U601" s="30"/>
      <c r="V601" s="30"/>
      <c r="W601" s="30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49"/>
      <c r="BF601" s="49"/>
      <c r="BG601" s="49"/>
      <c r="BH601" s="49"/>
      <c r="BI601" s="49"/>
      <c r="BJ601" s="49"/>
      <c r="BK601" s="49"/>
      <c r="BL601" s="49"/>
      <c r="BM601" s="49"/>
      <c r="BN601" s="49"/>
      <c r="BO601" s="49"/>
      <c r="BP601" s="49"/>
      <c r="BQ601" s="49"/>
      <c r="BR601" s="49"/>
      <c r="BS601" s="49"/>
      <c r="BT601" s="49"/>
      <c r="BU601" s="49"/>
      <c r="BV601" s="49"/>
      <c r="BW601" s="49"/>
      <c r="BX601" s="49"/>
      <c r="BY601" s="49"/>
      <c r="BZ601" s="28"/>
      <c r="CA601" s="49"/>
      <c r="CB601" s="51"/>
      <c r="CC601" s="51"/>
      <c r="CD601" s="49"/>
      <c r="CE601" s="49"/>
      <c r="CF601" s="49"/>
      <c r="CG601" s="49"/>
      <c r="DA601" s="23"/>
      <c r="DB601" s="23"/>
      <c r="DC601" s="23"/>
      <c r="DD601" s="23"/>
      <c r="DE601" s="23"/>
      <c r="DF601" s="23"/>
      <c r="DG601" s="48"/>
      <c r="DH601" s="23"/>
      <c r="DQ601" s="16"/>
      <c r="DR601" s="16"/>
    </row>
    <row r="602" spans="1:122" s="50" customFormat="1" x14ac:dyDescent="0.2">
      <c r="A602" s="23"/>
      <c r="B602" s="46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47"/>
      <c r="S602" s="23"/>
      <c r="T602" s="48"/>
      <c r="U602" s="30"/>
      <c r="V602" s="30"/>
      <c r="W602" s="30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49"/>
      <c r="BF602" s="49"/>
      <c r="BG602" s="49"/>
      <c r="BH602" s="49"/>
      <c r="BI602" s="49"/>
      <c r="BJ602" s="49"/>
      <c r="BK602" s="49"/>
      <c r="BL602" s="49"/>
      <c r="BM602" s="49"/>
      <c r="BN602" s="49"/>
      <c r="BO602" s="49"/>
      <c r="BP602" s="49"/>
      <c r="BQ602" s="49"/>
      <c r="BR602" s="49"/>
      <c r="BS602" s="49"/>
      <c r="BT602" s="49"/>
      <c r="BU602" s="49"/>
      <c r="BV602" s="49"/>
      <c r="BW602" s="49"/>
      <c r="BX602" s="49"/>
      <c r="BY602" s="49"/>
      <c r="BZ602" s="28"/>
      <c r="CA602" s="49"/>
      <c r="CB602" s="51"/>
      <c r="CC602" s="51"/>
      <c r="CD602" s="49"/>
      <c r="CE602" s="49"/>
      <c r="CF602" s="49"/>
      <c r="CG602" s="49"/>
      <c r="DA602" s="23"/>
      <c r="DB602" s="23"/>
      <c r="DC602" s="23"/>
      <c r="DD602" s="23"/>
      <c r="DE602" s="23"/>
      <c r="DF602" s="23"/>
      <c r="DG602" s="48"/>
      <c r="DH602" s="23"/>
      <c r="DQ602" s="16"/>
      <c r="DR602" s="16"/>
    </row>
    <row r="603" spans="1:122" s="50" customFormat="1" x14ac:dyDescent="0.2">
      <c r="A603" s="23"/>
      <c r="B603" s="46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47"/>
      <c r="S603" s="23"/>
      <c r="T603" s="48"/>
      <c r="U603" s="30"/>
      <c r="V603" s="30"/>
      <c r="W603" s="30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49"/>
      <c r="BF603" s="49"/>
      <c r="BG603" s="49"/>
      <c r="BH603" s="49"/>
      <c r="BI603" s="49"/>
      <c r="BJ603" s="49"/>
      <c r="BK603" s="49"/>
      <c r="BL603" s="49"/>
      <c r="BM603" s="49"/>
      <c r="BN603" s="49"/>
      <c r="BO603" s="49"/>
      <c r="BP603" s="49"/>
      <c r="BQ603" s="49"/>
      <c r="BR603" s="49"/>
      <c r="BS603" s="49"/>
      <c r="BT603" s="49"/>
      <c r="BU603" s="49"/>
      <c r="BV603" s="49"/>
      <c r="BW603" s="49"/>
      <c r="BX603" s="49"/>
      <c r="BY603" s="49"/>
      <c r="BZ603" s="28"/>
      <c r="CA603" s="49"/>
      <c r="CB603" s="51"/>
      <c r="CC603" s="51"/>
      <c r="CD603" s="49"/>
      <c r="CE603" s="49"/>
      <c r="CF603" s="49"/>
      <c r="CG603" s="49"/>
      <c r="DA603" s="23"/>
      <c r="DB603" s="23"/>
      <c r="DC603" s="23"/>
      <c r="DD603" s="23"/>
      <c r="DE603" s="23"/>
      <c r="DF603" s="23"/>
      <c r="DG603" s="48"/>
      <c r="DH603" s="23"/>
      <c r="DQ603" s="16"/>
      <c r="DR603" s="16"/>
    </row>
    <row r="604" spans="1:122" s="50" customFormat="1" x14ac:dyDescent="0.2">
      <c r="A604" s="23"/>
      <c r="B604" s="46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47"/>
      <c r="S604" s="23"/>
      <c r="T604" s="48"/>
      <c r="U604" s="30"/>
      <c r="V604" s="30"/>
      <c r="W604" s="30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49"/>
      <c r="BF604" s="49"/>
      <c r="BG604" s="49"/>
      <c r="BH604" s="49"/>
      <c r="BI604" s="49"/>
      <c r="BJ604" s="49"/>
      <c r="BK604" s="49"/>
      <c r="BL604" s="49"/>
      <c r="BM604" s="49"/>
      <c r="BN604" s="49"/>
      <c r="BO604" s="49"/>
      <c r="BP604" s="49"/>
      <c r="BQ604" s="49"/>
      <c r="BR604" s="49"/>
      <c r="BS604" s="49"/>
      <c r="BT604" s="49"/>
      <c r="BU604" s="49"/>
      <c r="BV604" s="49"/>
      <c r="BW604" s="49"/>
      <c r="BX604" s="49"/>
      <c r="BY604" s="49"/>
      <c r="BZ604" s="28"/>
      <c r="CA604" s="49"/>
      <c r="CB604" s="51"/>
      <c r="CC604" s="51"/>
      <c r="CD604" s="49"/>
      <c r="CE604" s="49"/>
      <c r="CF604" s="49"/>
      <c r="CG604" s="49"/>
      <c r="DA604" s="23"/>
      <c r="DB604" s="23"/>
      <c r="DC604" s="23"/>
      <c r="DD604" s="23"/>
      <c r="DE604" s="23"/>
      <c r="DF604" s="23"/>
      <c r="DG604" s="48"/>
      <c r="DH604" s="23"/>
      <c r="DQ604" s="16"/>
      <c r="DR604" s="16"/>
    </row>
    <row r="605" spans="1:122" s="50" customFormat="1" x14ac:dyDescent="0.2">
      <c r="A605" s="23"/>
      <c r="B605" s="46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47"/>
      <c r="S605" s="23"/>
      <c r="T605" s="48"/>
      <c r="U605" s="30"/>
      <c r="V605" s="30"/>
      <c r="W605" s="30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49"/>
      <c r="BF605" s="49"/>
      <c r="BG605" s="49"/>
      <c r="BH605" s="49"/>
      <c r="BI605" s="49"/>
      <c r="BJ605" s="49"/>
      <c r="BK605" s="49"/>
      <c r="BL605" s="49"/>
      <c r="BM605" s="49"/>
      <c r="BN605" s="49"/>
      <c r="BO605" s="49"/>
      <c r="BP605" s="49"/>
      <c r="BQ605" s="49"/>
      <c r="BR605" s="49"/>
      <c r="BS605" s="49"/>
      <c r="BT605" s="49"/>
      <c r="BU605" s="49"/>
      <c r="BV605" s="49"/>
      <c r="BW605" s="49"/>
      <c r="BX605" s="49"/>
      <c r="BY605" s="49"/>
      <c r="BZ605" s="28"/>
      <c r="CA605" s="49"/>
      <c r="CB605" s="51"/>
      <c r="CC605" s="51"/>
      <c r="CD605" s="49"/>
      <c r="CE605" s="49"/>
      <c r="CF605" s="49"/>
      <c r="CG605" s="49"/>
      <c r="DA605" s="23"/>
      <c r="DB605" s="23"/>
      <c r="DC605" s="23"/>
      <c r="DD605" s="23"/>
      <c r="DE605" s="23"/>
      <c r="DF605" s="23"/>
      <c r="DG605" s="48"/>
      <c r="DH605" s="23"/>
      <c r="DQ605" s="16"/>
      <c r="DR605" s="16"/>
    </row>
    <row r="606" spans="1:122" s="50" customFormat="1" x14ac:dyDescent="0.2">
      <c r="A606" s="23"/>
      <c r="B606" s="46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47"/>
      <c r="S606" s="23"/>
      <c r="T606" s="48"/>
      <c r="U606" s="30"/>
      <c r="V606" s="30"/>
      <c r="W606" s="30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49"/>
      <c r="BF606" s="49"/>
      <c r="BG606" s="49"/>
      <c r="BH606" s="49"/>
      <c r="BI606" s="49"/>
      <c r="BJ606" s="49"/>
      <c r="BK606" s="49"/>
      <c r="BL606" s="49"/>
      <c r="BM606" s="49"/>
      <c r="BN606" s="49"/>
      <c r="BO606" s="49"/>
      <c r="BP606" s="49"/>
      <c r="BQ606" s="49"/>
      <c r="BR606" s="49"/>
      <c r="BS606" s="49"/>
      <c r="BT606" s="49"/>
      <c r="BU606" s="49"/>
      <c r="BV606" s="49"/>
      <c r="BW606" s="49"/>
      <c r="BX606" s="49"/>
      <c r="BY606" s="49"/>
      <c r="BZ606" s="28"/>
      <c r="CA606" s="49"/>
      <c r="CB606" s="51"/>
      <c r="CC606" s="51"/>
      <c r="CD606" s="49"/>
      <c r="CE606" s="49"/>
      <c r="CF606" s="49"/>
      <c r="CG606" s="49"/>
      <c r="DA606" s="23"/>
      <c r="DB606" s="23"/>
      <c r="DC606" s="23"/>
      <c r="DD606" s="23"/>
      <c r="DE606" s="23"/>
      <c r="DF606" s="23"/>
      <c r="DG606" s="48"/>
      <c r="DH606" s="23"/>
      <c r="DQ606" s="16"/>
      <c r="DR606" s="16"/>
    </row>
    <row r="607" spans="1:122" s="50" customFormat="1" x14ac:dyDescent="0.2">
      <c r="A607" s="23"/>
      <c r="B607" s="46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47"/>
      <c r="S607" s="23"/>
      <c r="T607" s="48"/>
      <c r="U607" s="30"/>
      <c r="V607" s="30"/>
      <c r="W607" s="30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49"/>
      <c r="BF607" s="49"/>
      <c r="BG607" s="49"/>
      <c r="BH607" s="49"/>
      <c r="BI607" s="49"/>
      <c r="BJ607" s="49"/>
      <c r="BK607" s="49"/>
      <c r="BL607" s="49"/>
      <c r="BM607" s="49"/>
      <c r="BN607" s="49"/>
      <c r="BO607" s="49"/>
      <c r="BP607" s="49"/>
      <c r="BQ607" s="49"/>
      <c r="BR607" s="49"/>
      <c r="BS607" s="49"/>
      <c r="BT607" s="49"/>
      <c r="BU607" s="49"/>
      <c r="BV607" s="49"/>
      <c r="BW607" s="49"/>
      <c r="BX607" s="49"/>
      <c r="BY607" s="49"/>
      <c r="BZ607" s="28"/>
      <c r="CA607" s="49"/>
      <c r="CB607" s="51"/>
      <c r="CC607" s="51"/>
      <c r="CD607" s="49"/>
      <c r="CE607" s="49"/>
      <c r="CF607" s="49"/>
      <c r="CG607" s="49"/>
      <c r="DA607" s="23"/>
      <c r="DB607" s="23"/>
      <c r="DC607" s="23"/>
      <c r="DD607" s="23"/>
      <c r="DE607" s="23"/>
      <c r="DF607" s="23"/>
      <c r="DG607" s="48"/>
      <c r="DH607" s="23"/>
      <c r="DQ607" s="16"/>
      <c r="DR607" s="16"/>
    </row>
    <row r="608" spans="1:122" s="50" customFormat="1" x14ac:dyDescent="0.2">
      <c r="A608" s="23"/>
      <c r="B608" s="46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47"/>
      <c r="S608" s="23"/>
      <c r="T608" s="48"/>
      <c r="U608" s="30"/>
      <c r="V608" s="30"/>
      <c r="W608" s="30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49"/>
      <c r="BF608" s="49"/>
      <c r="BG608" s="49"/>
      <c r="BH608" s="49"/>
      <c r="BI608" s="49"/>
      <c r="BJ608" s="49"/>
      <c r="BK608" s="49"/>
      <c r="BL608" s="49"/>
      <c r="BM608" s="49"/>
      <c r="BN608" s="49"/>
      <c r="BO608" s="49"/>
      <c r="BP608" s="49"/>
      <c r="BQ608" s="49"/>
      <c r="BR608" s="49"/>
      <c r="BS608" s="49"/>
      <c r="BT608" s="49"/>
      <c r="BU608" s="49"/>
      <c r="BV608" s="49"/>
      <c r="BW608" s="49"/>
      <c r="BX608" s="49"/>
      <c r="BY608" s="49"/>
      <c r="BZ608" s="28"/>
      <c r="CA608" s="49"/>
      <c r="CB608" s="51"/>
      <c r="CC608" s="51"/>
      <c r="CD608" s="49"/>
      <c r="CE608" s="49"/>
      <c r="CF608" s="49"/>
      <c r="CG608" s="49"/>
      <c r="DA608" s="23"/>
      <c r="DB608" s="23"/>
      <c r="DC608" s="23"/>
      <c r="DD608" s="23"/>
      <c r="DE608" s="23"/>
      <c r="DF608" s="23"/>
      <c r="DG608" s="48"/>
      <c r="DH608" s="23"/>
      <c r="DQ608" s="16"/>
      <c r="DR608" s="16"/>
    </row>
    <row r="609" spans="1:122" s="50" customFormat="1" x14ac:dyDescent="0.2">
      <c r="A609" s="23"/>
      <c r="B609" s="46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47"/>
      <c r="S609" s="23"/>
      <c r="T609" s="48"/>
      <c r="U609" s="30"/>
      <c r="V609" s="30"/>
      <c r="W609" s="30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49"/>
      <c r="BF609" s="49"/>
      <c r="BG609" s="49"/>
      <c r="BH609" s="49"/>
      <c r="BI609" s="49"/>
      <c r="BJ609" s="49"/>
      <c r="BK609" s="49"/>
      <c r="BL609" s="49"/>
      <c r="BM609" s="49"/>
      <c r="BN609" s="49"/>
      <c r="BO609" s="49"/>
      <c r="BP609" s="49"/>
      <c r="BQ609" s="49"/>
      <c r="BR609" s="49"/>
      <c r="BS609" s="49"/>
      <c r="BT609" s="49"/>
      <c r="BU609" s="49"/>
      <c r="BV609" s="49"/>
      <c r="BW609" s="49"/>
      <c r="BX609" s="49"/>
      <c r="BY609" s="49"/>
      <c r="BZ609" s="28"/>
      <c r="CA609" s="49"/>
      <c r="CB609" s="51"/>
      <c r="CC609" s="51"/>
      <c r="CD609" s="49"/>
      <c r="CE609" s="49"/>
      <c r="CF609" s="49"/>
      <c r="CG609" s="49"/>
      <c r="DA609" s="23"/>
      <c r="DB609" s="23"/>
      <c r="DC609" s="23"/>
      <c r="DD609" s="23"/>
      <c r="DE609" s="23"/>
      <c r="DF609" s="23"/>
      <c r="DG609" s="48"/>
      <c r="DH609" s="23"/>
      <c r="DQ609" s="16"/>
      <c r="DR609" s="16"/>
    </row>
    <row r="610" spans="1:122" s="50" customFormat="1" x14ac:dyDescent="0.2">
      <c r="A610" s="23"/>
      <c r="B610" s="46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47"/>
      <c r="S610" s="23"/>
      <c r="T610" s="48"/>
      <c r="U610" s="30"/>
      <c r="V610" s="30"/>
      <c r="W610" s="30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49"/>
      <c r="BF610" s="49"/>
      <c r="BG610" s="49"/>
      <c r="BH610" s="49"/>
      <c r="BI610" s="49"/>
      <c r="BJ610" s="49"/>
      <c r="BK610" s="49"/>
      <c r="BL610" s="49"/>
      <c r="BM610" s="49"/>
      <c r="BN610" s="49"/>
      <c r="BO610" s="49"/>
      <c r="BP610" s="49"/>
      <c r="BQ610" s="49"/>
      <c r="BR610" s="49"/>
      <c r="BS610" s="49"/>
      <c r="BT610" s="49"/>
      <c r="BU610" s="49"/>
      <c r="BV610" s="49"/>
      <c r="BW610" s="49"/>
      <c r="BX610" s="49"/>
      <c r="BY610" s="49"/>
      <c r="BZ610" s="28"/>
      <c r="CA610" s="49"/>
      <c r="CB610" s="51"/>
      <c r="CC610" s="51"/>
      <c r="CD610" s="49"/>
      <c r="CE610" s="49"/>
      <c r="CF610" s="49"/>
      <c r="CG610" s="49"/>
      <c r="DA610" s="23"/>
      <c r="DB610" s="23"/>
      <c r="DC610" s="23"/>
      <c r="DD610" s="23"/>
      <c r="DE610" s="23"/>
      <c r="DF610" s="23"/>
      <c r="DG610" s="48"/>
      <c r="DH610" s="23"/>
      <c r="DQ610" s="16"/>
      <c r="DR610" s="16"/>
    </row>
    <row r="611" spans="1:122" s="50" customFormat="1" x14ac:dyDescent="0.2">
      <c r="A611" s="23"/>
      <c r="B611" s="46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47"/>
      <c r="S611" s="23"/>
      <c r="T611" s="48"/>
      <c r="U611" s="30"/>
      <c r="V611" s="30"/>
      <c r="W611" s="30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49"/>
      <c r="BF611" s="49"/>
      <c r="BG611" s="49"/>
      <c r="BH611" s="49"/>
      <c r="BI611" s="49"/>
      <c r="BJ611" s="49"/>
      <c r="BK611" s="49"/>
      <c r="BL611" s="49"/>
      <c r="BM611" s="49"/>
      <c r="BN611" s="49"/>
      <c r="BO611" s="49"/>
      <c r="BP611" s="49"/>
      <c r="BQ611" s="49"/>
      <c r="BR611" s="49"/>
      <c r="BS611" s="49"/>
      <c r="BT611" s="49"/>
      <c r="BU611" s="49"/>
      <c r="BV611" s="49"/>
      <c r="BW611" s="49"/>
      <c r="BX611" s="49"/>
      <c r="BY611" s="49"/>
      <c r="BZ611" s="28"/>
      <c r="CA611" s="49"/>
      <c r="CB611" s="51"/>
      <c r="CC611" s="51"/>
      <c r="CD611" s="49"/>
      <c r="CE611" s="49"/>
      <c r="CF611" s="49"/>
      <c r="CG611" s="49"/>
      <c r="DA611" s="23"/>
      <c r="DB611" s="23"/>
      <c r="DC611" s="23"/>
      <c r="DD611" s="23"/>
      <c r="DE611" s="23"/>
      <c r="DF611" s="23"/>
      <c r="DG611" s="48"/>
      <c r="DH611" s="23"/>
      <c r="DQ611" s="16"/>
      <c r="DR611" s="16"/>
    </row>
    <row r="612" spans="1:122" s="50" customFormat="1" x14ac:dyDescent="0.2">
      <c r="A612" s="23"/>
      <c r="B612" s="46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47"/>
      <c r="S612" s="23"/>
      <c r="T612" s="48"/>
      <c r="U612" s="30"/>
      <c r="V612" s="30"/>
      <c r="W612" s="30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49"/>
      <c r="BF612" s="49"/>
      <c r="BG612" s="49"/>
      <c r="BH612" s="49"/>
      <c r="BI612" s="49"/>
      <c r="BJ612" s="49"/>
      <c r="BK612" s="49"/>
      <c r="BL612" s="49"/>
      <c r="BM612" s="49"/>
      <c r="BN612" s="49"/>
      <c r="BO612" s="49"/>
      <c r="BP612" s="49"/>
      <c r="BQ612" s="49"/>
      <c r="BR612" s="49"/>
      <c r="BS612" s="49"/>
      <c r="BT612" s="49"/>
      <c r="BU612" s="49"/>
      <c r="BV612" s="49"/>
      <c r="BW612" s="49"/>
      <c r="BX612" s="49"/>
      <c r="BY612" s="49"/>
      <c r="BZ612" s="28"/>
      <c r="CA612" s="49"/>
      <c r="CB612" s="51"/>
      <c r="CC612" s="51"/>
      <c r="CD612" s="49"/>
      <c r="CE612" s="49"/>
      <c r="CF612" s="49"/>
      <c r="CG612" s="49"/>
      <c r="DA612" s="23"/>
      <c r="DB612" s="23"/>
      <c r="DC612" s="23"/>
      <c r="DD612" s="23"/>
      <c r="DE612" s="23"/>
      <c r="DF612" s="23"/>
      <c r="DG612" s="48"/>
      <c r="DH612" s="23"/>
      <c r="DQ612" s="16"/>
      <c r="DR612" s="16"/>
    </row>
    <row r="613" spans="1:122" s="50" customFormat="1" x14ac:dyDescent="0.2">
      <c r="A613" s="23"/>
      <c r="B613" s="46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47"/>
      <c r="S613" s="23"/>
      <c r="T613" s="48"/>
      <c r="U613" s="30"/>
      <c r="V613" s="30"/>
      <c r="W613" s="30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49"/>
      <c r="BF613" s="49"/>
      <c r="BG613" s="49"/>
      <c r="BH613" s="49"/>
      <c r="BI613" s="49"/>
      <c r="BJ613" s="49"/>
      <c r="BK613" s="49"/>
      <c r="BL613" s="49"/>
      <c r="BM613" s="49"/>
      <c r="BN613" s="49"/>
      <c r="BO613" s="49"/>
      <c r="BP613" s="49"/>
      <c r="BQ613" s="49"/>
      <c r="BR613" s="49"/>
      <c r="BS613" s="49"/>
      <c r="BT613" s="49"/>
      <c r="BU613" s="49"/>
      <c r="BV613" s="49"/>
      <c r="BW613" s="49"/>
      <c r="BX613" s="49"/>
      <c r="BY613" s="49"/>
      <c r="BZ613" s="28"/>
      <c r="CA613" s="49"/>
      <c r="CB613" s="51"/>
      <c r="CC613" s="51"/>
      <c r="CD613" s="49"/>
      <c r="CE613" s="49"/>
      <c r="CF613" s="49"/>
      <c r="CG613" s="49"/>
      <c r="DA613" s="23"/>
      <c r="DB613" s="23"/>
      <c r="DC613" s="23"/>
      <c r="DD613" s="23"/>
      <c r="DE613" s="23"/>
      <c r="DF613" s="23"/>
      <c r="DG613" s="48"/>
      <c r="DH613" s="23"/>
      <c r="DQ613" s="16"/>
      <c r="DR613" s="16"/>
    </row>
    <row r="614" spans="1:122" s="50" customFormat="1" x14ac:dyDescent="0.2">
      <c r="A614" s="23"/>
      <c r="B614" s="46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47"/>
      <c r="S614" s="23"/>
      <c r="T614" s="48"/>
      <c r="U614" s="30"/>
      <c r="V614" s="30"/>
      <c r="W614" s="30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49"/>
      <c r="BF614" s="49"/>
      <c r="BG614" s="49"/>
      <c r="BH614" s="49"/>
      <c r="BI614" s="49"/>
      <c r="BJ614" s="49"/>
      <c r="BK614" s="49"/>
      <c r="BL614" s="49"/>
      <c r="BM614" s="49"/>
      <c r="BN614" s="49"/>
      <c r="BO614" s="49"/>
      <c r="BP614" s="49"/>
      <c r="BQ614" s="49"/>
      <c r="BR614" s="49"/>
      <c r="BS614" s="49"/>
      <c r="BT614" s="49"/>
      <c r="BU614" s="49"/>
      <c r="BV614" s="49"/>
      <c r="BW614" s="49"/>
      <c r="BX614" s="49"/>
      <c r="BY614" s="49"/>
      <c r="BZ614" s="28"/>
      <c r="CA614" s="49"/>
      <c r="CB614" s="51"/>
      <c r="CC614" s="51"/>
      <c r="CD614" s="49"/>
      <c r="CE614" s="49"/>
      <c r="CF614" s="49"/>
      <c r="CG614" s="49"/>
      <c r="DA614" s="23"/>
      <c r="DB614" s="23"/>
      <c r="DC614" s="23"/>
      <c r="DD614" s="23"/>
      <c r="DE614" s="23"/>
      <c r="DF614" s="23"/>
      <c r="DG614" s="48"/>
      <c r="DH614" s="23"/>
      <c r="DQ614" s="16"/>
      <c r="DR614" s="16"/>
    </row>
    <row r="615" spans="1:122" s="50" customFormat="1" x14ac:dyDescent="0.2">
      <c r="A615" s="23"/>
      <c r="B615" s="46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47"/>
      <c r="S615" s="23"/>
      <c r="T615" s="48"/>
      <c r="U615" s="30"/>
      <c r="V615" s="30"/>
      <c r="W615" s="30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49"/>
      <c r="BF615" s="49"/>
      <c r="BG615" s="49"/>
      <c r="BH615" s="49"/>
      <c r="BI615" s="49"/>
      <c r="BJ615" s="49"/>
      <c r="BK615" s="49"/>
      <c r="BL615" s="49"/>
      <c r="BM615" s="49"/>
      <c r="BN615" s="49"/>
      <c r="BO615" s="49"/>
      <c r="BP615" s="49"/>
      <c r="BQ615" s="49"/>
      <c r="BR615" s="49"/>
      <c r="BS615" s="49"/>
      <c r="BT615" s="49"/>
      <c r="BU615" s="49"/>
      <c r="BV615" s="49"/>
      <c r="BW615" s="49"/>
      <c r="BX615" s="49"/>
      <c r="BY615" s="49"/>
      <c r="BZ615" s="28"/>
      <c r="CA615" s="49"/>
      <c r="CB615" s="51"/>
      <c r="CC615" s="51"/>
      <c r="CD615" s="49"/>
      <c r="CE615" s="49"/>
      <c r="CF615" s="49"/>
      <c r="CG615" s="49"/>
      <c r="DA615" s="23"/>
      <c r="DB615" s="23"/>
      <c r="DC615" s="23"/>
      <c r="DD615" s="23"/>
      <c r="DE615" s="23"/>
      <c r="DF615" s="23"/>
      <c r="DG615" s="48"/>
      <c r="DH615" s="23"/>
      <c r="DQ615" s="16"/>
      <c r="DR615" s="16"/>
    </row>
    <row r="616" spans="1:122" s="50" customFormat="1" x14ac:dyDescent="0.2">
      <c r="A616" s="23"/>
      <c r="B616" s="46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47"/>
      <c r="S616" s="23"/>
      <c r="T616" s="48"/>
      <c r="U616" s="30"/>
      <c r="V616" s="30"/>
      <c r="W616" s="30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49"/>
      <c r="BF616" s="49"/>
      <c r="BG616" s="49"/>
      <c r="BH616" s="49"/>
      <c r="BI616" s="49"/>
      <c r="BJ616" s="49"/>
      <c r="BK616" s="49"/>
      <c r="BL616" s="49"/>
      <c r="BM616" s="49"/>
      <c r="BN616" s="49"/>
      <c r="BO616" s="49"/>
      <c r="BP616" s="49"/>
      <c r="BQ616" s="49"/>
      <c r="BR616" s="49"/>
      <c r="BS616" s="49"/>
      <c r="BT616" s="49"/>
      <c r="BU616" s="49"/>
      <c r="BV616" s="49"/>
      <c r="BW616" s="49"/>
      <c r="BX616" s="49"/>
      <c r="BY616" s="49"/>
      <c r="BZ616" s="28"/>
      <c r="CA616" s="49"/>
      <c r="CB616" s="51"/>
      <c r="CC616" s="51"/>
      <c r="CD616" s="49"/>
      <c r="CE616" s="49"/>
      <c r="CF616" s="49"/>
      <c r="CG616" s="49"/>
      <c r="DA616" s="23"/>
      <c r="DB616" s="23"/>
      <c r="DC616" s="23"/>
      <c r="DD616" s="23"/>
      <c r="DE616" s="23"/>
      <c r="DF616" s="23"/>
      <c r="DG616" s="48"/>
      <c r="DH616" s="23"/>
      <c r="DQ616" s="16"/>
      <c r="DR616" s="16"/>
    </row>
    <row r="617" spans="1:122" s="50" customFormat="1" x14ac:dyDescent="0.2">
      <c r="A617" s="23"/>
      <c r="B617" s="46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47"/>
      <c r="S617" s="23"/>
      <c r="T617" s="48"/>
      <c r="U617" s="30"/>
      <c r="V617" s="30"/>
      <c r="W617" s="30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49"/>
      <c r="BF617" s="49"/>
      <c r="BG617" s="49"/>
      <c r="BH617" s="49"/>
      <c r="BI617" s="49"/>
      <c r="BJ617" s="49"/>
      <c r="BK617" s="49"/>
      <c r="BL617" s="49"/>
      <c r="BM617" s="49"/>
      <c r="BN617" s="49"/>
      <c r="BO617" s="49"/>
      <c r="BP617" s="49"/>
      <c r="BQ617" s="49"/>
      <c r="BR617" s="49"/>
      <c r="BS617" s="49"/>
      <c r="BT617" s="49"/>
      <c r="BU617" s="49"/>
      <c r="BV617" s="49"/>
      <c r="BW617" s="49"/>
      <c r="BX617" s="49"/>
      <c r="BY617" s="49"/>
      <c r="BZ617" s="28"/>
      <c r="CA617" s="49"/>
      <c r="CB617" s="51"/>
      <c r="CC617" s="51"/>
      <c r="CD617" s="49"/>
      <c r="CE617" s="49"/>
      <c r="CF617" s="49"/>
      <c r="CG617" s="49"/>
      <c r="DA617" s="23"/>
      <c r="DB617" s="23"/>
      <c r="DC617" s="23"/>
      <c r="DD617" s="23"/>
      <c r="DE617" s="23"/>
      <c r="DF617" s="23"/>
      <c r="DG617" s="48"/>
      <c r="DH617" s="23"/>
      <c r="DQ617" s="16"/>
      <c r="DR617" s="16"/>
    </row>
    <row r="618" spans="1:122" s="50" customFormat="1" x14ac:dyDescent="0.2">
      <c r="A618" s="23"/>
      <c r="B618" s="46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47"/>
      <c r="S618" s="23"/>
      <c r="T618" s="48"/>
      <c r="U618" s="30"/>
      <c r="V618" s="30"/>
      <c r="W618" s="30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49"/>
      <c r="BF618" s="49"/>
      <c r="BG618" s="49"/>
      <c r="BH618" s="49"/>
      <c r="BI618" s="49"/>
      <c r="BJ618" s="49"/>
      <c r="BK618" s="49"/>
      <c r="BL618" s="49"/>
      <c r="BM618" s="49"/>
      <c r="BN618" s="49"/>
      <c r="BO618" s="49"/>
      <c r="BP618" s="49"/>
      <c r="BQ618" s="49"/>
      <c r="BR618" s="49"/>
      <c r="BS618" s="49"/>
      <c r="BT618" s="49"/>
      <c r="BU618" s="49"/>
      <c r="BV618" s="49"/>
      <c r="BW618" s="49"/>
      <c r="BX618" s="49"/>
      <c r="BY618" s="49"/>
      <c r="BZ618" s="28"/>
      <c r="CA618" s="49"/>
      <c r="CB618" s="51"/>
      <c r="CC618" s="51"/>
      <c r="CD618" s="49"/>
      <c r="CE618" s="49"/>
      <c r="CF618" s="49"/>
      <c r="CG618" s="49"/>
      <c r="DA618" s="23"/>
      <c r="DB618" s="23"/>
      <c r="DC618" s="23"/>
      <c r="DD618" s="23"/>
      <c r="DE618" s="23"/>
      <c r="DF618" s="23"/>
      <c r="DG618" s="48"/>
      <c r="DH618" s="23"/>
      <c r="DQ618" s="16"/>
      <c r="DR618" s="16"/>
    </row>
    <row r="619" spans="1:122" s="50" customFormat="1" x14ac:dyDescent="0.2">
      <c r="A619" s="23"/>
      <c r="B619" s="46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47"/>
      <c r="S619" s="23"/>
      <c r="T619" s="48"/>
      <c r="U619" s="30"/>
      <c r="V619" s="30"/>
      <c r="W619" s="30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49"/>
      <c r="BF619" s="49"/>
      <c r="BG619" s="49"/>
      <c r="BH619" s="49"/>
      <c r="BI619" s="49"/>
      <c r="BJ619" s="49"/>
      <c r="BK619" s="49"/>
      <c r="BL619" s="49"/>
      <c r="BM619" s="49"/>
      <c r="BN619" s="49"/>
      <c r="BO619" s="49"/>
      <c r="BP619" s="49"/>
      <c r="BQ619" s="49"/>
      <c r="BR619" s="49"/>
      <c r="BS619" s="49"/>
      <c r="BT619" s="49"/>
      <c r="BU619" s="49"/>
      <c r="BV619" s="49"/>
      <c r="BW619" s="49"/>
      <c r="BX619" s="49"/>
      <c r="BY619" s="49"/>
      <c r="BZ619" s="28"/>
      <c r="CA619" s="49"/>
      <c r="CB619" s="51"/>
      <c r="CC619" s="51"/>
      <c r="CD619" s="49"/>
      <c r="CE619" s="49"/>
      <c r="CF619" s="49"/>
      <c r="CG619" s="49"/>
      <c r="DA619" s="23"/>
      <c r="DB619" s="23"/>
      <c r="DC619" s="23"/>
      <c r="DD619" s="23"/>
      <c r="DE619" s="23"/>
      <c r="DF619" s="23"/>
      <c r="DG619" s="48"/>
      <c r="DH619" s="23"/>
      <c r="DQ619" s="16"/>
      <c r="DR619" s="16"/>
    </row>
    <row r="620" spans="1:122" s="50" customFormat="1" x14ac:dyDescent="0.2">
      <c r="A620" s="23"/>
      <c r="B620" s="46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47"/>
      <c r="S620" s="23"/>
      <c r="T620" s="48"/>
      <c r="U620" s="30"/>
      <c r="V620" s="30"/>
      <c r="W620" s="30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49"/>
      <c r="BF620" s="49"/>
      <c r="BG620" s="49"/>
      <c r="BH620" s="49"/>
      <c r="BI620" s="49"/>
      <c r="BJ620" s="49"/>
      <c r="BK620" s="49"/>
      <c r="BL620" s="49"/>
      <c r="BM620" s="49"/>
      <c r="BN620" s="49"/>
      <c r="BO620" s="49"/>
      <c r="BP620" s="49"/>
      <c r="BQ620" s="49"/>
      <c r="BR620" s="49"/>
      <c r="BS620" s="49"/>
      <c r="BT620" s="49"/>
      <c r="BU620" s="49"/>
      <c r="BV620" s="49"/>
      <c r="BW620" s="49"/>
      <c r="BX620" s="49"/>
      <c r="BY620" s="49"/>
      <c r="BZ620" s="28"/>
      <c r="CA620" s="49"/>
      <c r="CB620" s="51"/>
      <c r="CC620" s="51"/>
      <c r="CD620" s="49"/>
      <c r="CE620" s="49"/>
      <c r="CF620" s="49"/>
      <c r="CG620" s="49"/>
      <c r="DA620" s="23"/>
      <c r="DB620" s="23"/>
      <c r="DC620" s="23"/>
      <c r="DD620" s="23"/>
      <c r="DE620" s="23"/>
      <c r="DF620" s="23"/>
      <c r="DG620" s="48"/>
      <c r="DH620" s="23"/>
      <c r="DQ620" s="16"/>
      <c r="DR620" s="16"/>
    </row>
    <row r="621" spans="1:122" s="50" customFormat="1" x14ac:dyDescent="0.2">
      <c r="A621" s="23"/>
      <c r="B621" s="46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47"/>
      <c r="S621" s="23"/>
      <c r="T621" s="48"/>
      <c r="U621" s="30"/>
      <c r="V621" s="30"/>
      <c r="W621" s="30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49"/>
      <c r="BF621" s="49"/>
      <c r="BG621" s="49"/>
      <c r="BH621" s="49"/>
      <c r="BI621" s="49"/>
      <c r="BJ621" s="49"/>
      <c r="BK621" s="49"/>
      <c r="BL621" s="49"/>
      <c r="BM621" s="49"/>
      <c r="BN621" s="49"/>
      <c r="BO621" s="49"/>
      <c r="BP621" s="49"/>
      <c r="BQ621" s="49"/>
      <c r="BR621" s="49"/>
      <c r="BS621" s="49"/>
      <c r="BT621" s="49"/>
      <c r="BU621" s="49"/>
      <c r="BV621" s="49"/>
      <c r="BW621" s="49"/>
      <c r="BX621" s="49"/>
      <c r="BY621" s="49"/>
      <c r="BZ621" s="28"/>
      <c r="CA621" s="49"/>
      <c r="CB621" s="51"/>
      <c r="CC621" s="51"/>
      <c r="CD621" s="49"/>
      <c r="CE621" s="49"/>
      <c r="CF621" s="49"/>
      <c r="CG621" s="49"/>
      <c r="DA621" s="23"/>
      <c r="DB621" s="23"/>
      <c r="DC621" s="23"/>
      <c r="DD621" s="23"/>
      <c r="DE621" s="23"/>
      <c r="DF621" s="23"/>
      <c r="DG621" s="48"/>
      <c r="DH621" s="23"/>
      <c r="DQ621" s="16"/>
      <c r="DR621" s="16"/>
    </row>
    <row r="622" spans="1:122" s="50" customFormat="1" x14ac:dyDescent="0.2">
      <c r="A622" s="23"/>
      <c r="B622" s="46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47"/>
      <c r="S622" s="23"/>
      <c r="T622" s="48"/>
      <c r="U622" s="30"/>
      <c r="V622" s="30"/>
      <c r="W622" s="30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49"/>
      <c r="BF622" s="49"/>
      <c r="BG622" s="49"/>
      <c r="BH622" s="49"/>
      <c r="BI622" s="49"/>
      <c r="BJ622" s="49"/>
      <c r="BK622" s="49"/>
      <c r="BL622" s="49"/>
      <c r="BM622" s="49"/>
      <c r="BN622" s="49"/>
      <c r="BO622" s="49"/>
      <c r="BP622" s="49"/>
      <c r="BQ622" s="49"/>
      <c r="BR622" s="49"/>
      <c r="BS622" s="49"/>
      <c r="BT622" s="49"/>
      <c r="BU622" s="49"/>
      <c r="BV622" s="49"/>
      <c r="BW622" s="49"/>
      <c r="BX622" s="49"/>
      <c r="BY622" s="49"/>
      <c r="BZ622" s="28"/>
      <c r="CA622" s="49"/>
      <c r="CB622" s="51"/>
      <c r="CC622" s="51"/>
      <c r="CD622" s="49"/>
      <c r="CE622" s="49"/>
      <c r="CF622" s="49"/>
      <c r="CG622" s="49"/>
      <c r="DA622" s="23"/>
      <c r="DB622" s="23"/>
      <c r="DC622" s="23"/>
      <c r="DD622" s="23"/>
      <c r="DE622" s="23"/>
      <c r="DF622" s="23"/>
      <c r="DG622" s="48"/>
      <c r="DH622" s="23"/>
      <c r="DQ622" s="16"/>
      <c r="DR622" s="16"/>
    </row>
    <row r="623" spans="1:122" s="50" customFormat="1" x14ac:dyDescent="0.2">
      <c r="A623" s="23"/>
      <c r="B623" s="46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47"/>
      <c r="S623" s="23"/>
      <c r="T623" s="48"/>
      <c r="U623" s="30"/>
      <c r="V623" s="30"/>
      <c r="W623" s="30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49"/>
      <c r="BF623" s="49"/>
      <c r="BG623" s="49"/>
      <c r="BH623" s="49"/>
      <c r="BI623" s="49"/>
      <c r="BJ623" s="49"/>
      <c r="BK623" s="49"/>
      <c r="BL623" s="49"/>
      <c r="BM623" s="49"/>
      <c r="BN623" s="49"/>
      <c r="BO623" s="49"/>
      <c r="BP623" s="49"/>
      <c r="BQ623" s="49"/>
      <c r="BR623" s="49"/>
      <c r="BS623" s="49"/>
      <c r="BT623" s="49"/>
      <c r="BU623" s="49"/>
      <c r="BV623" s="49"/>
      <c r="BW623" s="49"/>
      <c r="BX623" s="49"/>
      <c r="BY623" s="49"/>
      <c r="BZ623" s="28"/>
      <c r="CA623" s="49"/>
      <c r="CB623" s="51"/>
      <c r="CC623" s="51"/>
      <c r="CD623" s="49"/>
      <c r="CE623" s="49"/>
      <c r="CF623" s="49"/>
      <c r="CG623" s="49"/>
      <c r="DA623" s="23"/>
      <c r="DB623" s="23"/>
      <c r="DC623" s="23"/>
      <c r="DD623" s="23"/>
      <c r="DE623" s="23"/>
      <c r="DF623" s="23"/>
      <c r="DG623" s="48"/>
      <c r="DH623" s="23"/>
      <c r="DQ623" s="16"/>
      <c r="DR623" s="16"/>
    </row>
    <row r="624" spans="1:122" s="50" customFormat="1" x14ac:dyDescent="0.2">
      <c r="A624" s="23"/>
      <c r="B624" s="46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47"/>
      <c r="S624" s="23"/>
      <c r="T624" s="48"/>
      <c r="U624" s="30"/>
      <c r="V624" s="30"/>
      <c r="W624" s="30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49"/>
      <c r="BF624" s="49"/>
      <c r="BG624" s="49"/>
      <c r="BH624" s="49"/>
      <c r="BI624" s="49"/>
      <c r="BJ624" s="49"/>
      <c r="BK624" s="49"/>
      <c r="BL624" s="49"/>
      <c r="BM624" s="49"/>
      <c r="BN624" s="49"/>
      <c r="BO624" s="49"/>
      <c r="BP624" s="49"/>
      <c r="BQ624" s="49"/>
      <c r="BR624" s="49"/>
      <c r="BS624" s="49"/>
      <c r="BT624" s="49"/>
      <c r="BU624" s="49"/>
      <c r="BV624" s="49"/>
      <c r="BW624" s="49"/>
      <c r="BX624" s="49"/>
      <c r="BY624" s="49"/>
      <c r="BZ624" s="28"/>
      <c r="CA624" s="49"/>
      <c r="CB624" s="51"/>
      <c r="CC624" s="51"/>
      <c r="CD624" s="49"/>
      <c r="CE624" s="49"/>
      <c r="CF624" s="49"/>
      <c r="CG624" s="49"/>
      <c r="DA624" s="23"/>
      <c r="DB624" s="23"/>
      <c r="DC624" s="23"/>
      <c r="DD624" s="23"/>
      <c r="DE624" s="23"/>
      <c r="DF624" s="23"/>
      <c r="DG624" s="48"/>
      <c r="DH624" s="23"/>
      <c r="DQ624" s="16"/>
      <c r="DR624" s="16"/>
    </row>
    <row r="625" spans="1:122" s="50" customFormat="1" x14ac:dyDescent="0.2">
      <c r="A625" s="23"/>
      <c r="B625" s="46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47"/>
      <c r="S625" s="23"/>
      <c r="T625" s="48"/>
      <c r="U625" s="30"/>
      <c r="V625" s="30"/>
      <c r="W625" s="30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49"/>
      <c r="BF625" s="49"/>
      <c r="BG625" s="49"/>
      <c r="BH625" s="49"/>
      <c r="BI625" s="49"/>
      <c r="BJ625" s="49"/>
      <c r="BK625" s="49"/>
      <c r="BL625" s="49"/>
      <c r="BM625" s="49"/>
      <c r="BN625" s="49"/>
      <c r="BO625" s="49"/>
      <c r="BP625" s="49"/>
      <c r="BQ625" s="49"/>
      <c r="BR625" s="49"/>
      <c r="BS625" s="49"/>
      <c r="BT625" s="49"/>
      <c r="BU625" s="49"/>
      <c r="BV625" s="49"/>
      <c r="BW625" s="49"/>
      <c r="BX625" s="49"/>
      <c r="BY625" s="49"/>
      <c r="BZ625" s="28"/>
      <c r="CA625" s="49"/>
      <c r="CB625" s="51"/>
      <c r="CC625" s="51"/>
      <c r="CD625" s="49"/>
      <c r="CE625" s="49"/>
      <c r="CF625" s="49"/>
      <c r="CG625" s="49"/>
      <c r="DA625" s="23"/>
      <c r="DB625" s="23"/>
      <c r="DC625" s="23"/>
      <c r="DD625" s="23"/>
      <c r="DE625" s="23"/>
      <c r="DF625" s="23"/>
      <c r="DG625" s="48"/>
      <c r="DH625" s="23"/>
      <c r="DQ625" s="16"/>
      <c r="DR625" s="16"/>
    </row>
    <row r="626" spans="1:122" s="50" customFormat="1" x14ac:dyDescent="0.2">
      <c r="A626" s="23"/>
      <c r="B626" s="46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47"/>
      <c r="S626" s="23"/>
      <c r="T626" s="48"/>
      <c r="U626" s="30"/>
      <c r="V626" s="30"/>
      <c r="W626" s="30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49"/>
      <c r="BF626" s="49"/>
      <c r="BG626" s="49"/>
      <c r="BH626" s="49"/>
      <c r="BI626" s="49"/>
      <c r="BJ626" s="49"/>
      <c r="BK626" s="49"/>
      <c r="BL626" s="49"/>
      <c r="BM626" s="49"/>
      <c r="BN626" s="49"/>
      <c r="BO626" s="49"/>
      <c r="BP626" s="49"/>
      <c r="BQ626" s="49"/>
      <c r="BR626" s="49"/>
      <c r="BS626" s="49"/>
      <c r="BT626" s="49"/>
      <c r="BU626" s="49"/>
      <c r="BV626" s="49"/>
      <c r="BW626" s="49"/>
      <c r="BX626" s="49"/>
      <c r="BY626" s="49"/>
      <c r="BZ626" s="28"/>
      <c r="CA626" s="49"/>
      <c r="CB626" s="51"/>
      <c r="CC626" s="51"/>
      <c r="CD626" s="49"/>
      <c r="CE626" s="49"/>
      <c r="CF626" s="49"/>
      <c r="CG626" s="49"/>
      <c r="DA626" s="23"/>
      <c r="DB626" s="23"/>
      <c r="DC626" s="23"/>
      <c r="DD626" s="23"/>
      <c r="DE626" s="23"/>
      <c r="DF626" s="23"/>
      <c r="DG626" s="48"/>
      <c r="DH626" s="23"/>
      <c r="DQ626" s="16"/>
      <c r="DR626" s="16"/>
    </row>
    <row r="627" spans="1:122" s="50" customFormat="1" x14ac:dyDescent="0.2">
      <c r="A627" s="23"/>
      <c r="B627" s="46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47"/>
      <c r="S627" s="23"/>
      <c r="T627" s="48"/>
      <c r="U627" s="30"/>
      <c r="V627" s="30"/>
      <c r="W627" s="30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49"/>
      <c r="BF627" s="49"/>
      <c r="BG627" s="49"/>
      <c r="BH627" s="49"/>
      <c r="BI627" s="49"/>
      <c r="BJ627" s="49"/>
      <c r="BK627" s="49"/>
      <c r="BL627" s="49"/>
      <c r="BM627" s="49"/>
      <c r="BN627" s="49"/>
      <c r="BO627" s="49"/>
      <c r="BP627" s="49"/>
      <c r="BQ627" s="49"/>
      <c r="BR627" s="49"/>
      <c r="BS627" s="49"/>
      <c r="BT627" s="49"/>
      <c r="BU627" s="49"/>
      <c r="BV627" s="49"/>
      <c r="BW627" s="49"/>
      <c r="BX627" s="49"/>
      <c r="BY627" s="49"/>
      <c r="BZ627" s="28"/>
      <c r="CA627" s="49"/>
      <c r="CB627" s="51"/>
      <c r="CC627" s="51"/>
      <c r="CD627" s="49"/>
      <c r="CE627" s="49"/>
      <c r="CF627" s="49"/>
      <c r="CG627" s="49"/>
      <c r="DA627" s="23"/>
      <c r="DB627" s="23"/>
      <c r="DC627" s="23"/>
      <c r="DD627" s="23"/>
      <c r="DE627" s="23"/>
      <c r="DF627" s="23"/>
      <c r="DG627" s="48"/>
      <c r="DH627" s="23"/>
      <c r="DQ627" s="16"/>
      <c r="DR627" s="16"/>
    </row>
    <row r="628" spans="1:122" s="50" customFormat="1" x14ac:dyDescent="0.2">
      <c r="A628" s="23"/>
      <c r="B628" s="46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47"/>
      <c r="S628" s="23"/>
      <c r="T628" s="48"/>
      <c r="U628" s="30"/>
      <c r="V628" s="30"/>
      <c r="W628" s="30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49"/>
      <c r="BF628" s="49"/>
      <c r="BG628" s="49"/>
      <c r="BH628" s="49"/>
      <c r="BI628" s="49"/>
      <c r="BJ628" s="49"/>
      <c r="BK628" s="49"/>
      <c r="BL628" s="49"/>
      <c r="BM628" s="49"/>
      <c r="BN628" s="49"/>
      <c r="BO628" s="49"/>
      <c r="BP628" s="49"/>
      <c r="BQ628" s="49"/>
      <c r="BR628" s="49"/>
      <c r="BS628" s="49"/>
      <c r="BT628" s="49"/>
      <c r="BU628" s="49"/>
      <c r="BV628" s="49"/>
      <c r="BW628" s="49"/>
      <c r="BX628" s="49"/>
      <c r="BY628" s="49"/>
      <c r="BZ628" s="28"/>
      <c r="CA628" s="49"/>
      <c r="CB628" s="51"/>
      <c r="CC628" s="51"/>
      <c r="CD628" s="49"/>
      <c r="CE628" s="49"/>
      <c r="CF628" s="49"/>
      <c r="CG628" s="49"/>
      <c r="DA628" s="23"/>
      <c r="DB628" s="23"/>
      <c r="DC628" s="23"/>
      <c r="DD628" s="23"/>
      <c r="DE628" s="23"/>
      <c r="DF628" s="23"/>
      <c r="DG628" s="48"/>
      <c r="DH628" s="23"/>
      <c r="DQ628" s="16"/>
      <c r="DR628" s="16"/>
    </row>
    <row r="629" spans="1:122" s="50" customFormat="1" x14ac:dyDescent="0.2">
      <c r="A629" s="23"/>
      <c r="B629" s="46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47"/>
      <c r="S629" s="23"/>
      <c r="T629" s="48"/>
      <c r="U629" s="30"/>
      <c r="V629" s="30"/>
      <c r="W629" s="30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49"/>
      <c r="BF629" s="49"/>
      <c r="BG629" s="49"/>
      <c r="BH629" s="49"/>
      <c r="BI629" s="49"/>
      <c r="BJ629" s="49"/>
      <c r="BK629" s="49"/>
      <c r="BL629" s="49"/>
      <c r="BM629" s="49"/>
      <c r="BN629" s="49"/>
      <c r="BO629" s="49"/>
      <c r="BP629" s="49"/>
      <c r="BQ629" s="49"/>
      <c r="BR629" s="49"/>
      <c r="BS629" s="49"/>
      <c r="BT629" s="49"/>
      <c r="BU629" s="49"/>
      <c r="BV629" s="49"/>
      <c r="BW629" s="49"/>
      <c r="BX629" s="49"/>
      <c r="BY629" s="49"/>
      <c r="BZ629" s="28"/>
      <c r="CA629" s="49"/>
      <c r="CB629" s="51"/>
      <c r="CC629" s="51"/>
      <c r="CD629" s="49"/>
      <c r="CE629" s="49"/>
      <c r="CF629" s="49"/>
      <c r="CG629" s="49"/>
      <c r="DA629" s="23"/>
      <c r="DB629" s="23"/>
      <c r="DC629" s="23"/>
      <c r="DD629" s="23"/>
      <c r="DE629" s="23"/>
      <c r="DF629" s="23"/>
      <c r="DG629" s="48"/>
      <c r="DH629" s="23"/>
      <c r="DQ629" s="16"/>
      <c r="DR629" s="16"/>
    </row>
    <row r="630" spans="1:122" s="50" customFormat="1" x14ac:dyDescent="0.2">
      <c r="A630" s="23"/>
      <c r="B630" s="46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47"/>
      <c r="S630" s="23"/>
      <c r="T630" s="48"/>
      <c r="U630" s="30"/>
      <c r="V630" s="30"/>
      <c r="W630" s="30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49"/>
      <c r="BF630" s="49"/>
      <c r="BG630" s="49"/>
      <c r="BH630" s="49"/>
      <c r="BI630" s="49"/>
      <c r="BJ630" s="49"/>
      <c r="BK630" s="49"/>
      <c r="BL630" s="49"/>
      <c r="BM630" s="49"/>
      <c r="BN630" s="49"/>
      <c r="BO630" s="49"/>
      <c r="BP630" s="49"/>
      <c r="BQ630" s="49"/>
      <c r="BR630" s="49"/>
      <c r="BS630" s="49"/>
      <c r="BT630" s="49"/>
      <c r="BU630" s="49"/>
      <c r="BV630" s="49"/>
      <c r="BW630" s="49"/>
      <c r="BX630" s="49"/>
      <c r="BY630" s="49"/>
      <c r="BZ630" s="28"/>
      <c r="CA630" s="49"/>
      <c r="CB630" s="51"/>
      <c r="CC630" s="51"/>
      <c r="CD630" s="49"/>
      <c r="CE630" s="49"/>
      <c r="CF630" s="49"/>
      <c r="CG630" s="49"/>
      <c r="DA630" s="23"/>
      <c r="DB630" s="23"/>
      <c r="DC630" s="23"/>
      <c r="DD630" s="23"/>
      <c r="DE630" s="23"/>
      <c r="DF630" s="23"/>
      <c r="DG630" s="48"/>
      <c r="DH630" s="23"/>
      <c r="DQ630" s="16"/>
      <c r="DR630" s="16"/>
    </row>
    <row r="631" spans="1:122" s="50" customFormat="1" x14ac:dyDescent="0.2">
      <c r="A631" s="23"/>
      <c r="B631" s="46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47"/>
      <c r="S631" s="23"/>
      <c r="T631" s="48"/>
      <c r="U631" s="30"/>
      <c r="V631" s="30"/>
      <c r="W631" s="30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49"/>
      <c r="BF631" s="49"/>
      <c r="BG631" s="49"/>
      <c r="BH631" s="49"/>
      <c r="BI631" s="49"/>
      <c r="BJ631" s="49"/>
      <c r="BK631" s="49"/>
      <c r="BL631" s="49"/>
      <c r="BM631" s="49"/>
      <c r="BN631" s="49"/>
      <c r="BO631" s="49"/>
      <c r="BP631" s="49"/>
      <c r="BQ631" s="49"/>
      <c r="BR631" s="49"/>
      <c r="BS631" s="49"/>
      <c r="BT631" s="49"/>
      <c r="BU631" s="49"/>
      <c r="BV631" s="49"/>
      <c r="BW631" s="49"/>
      <c r="BX631" s="49"/>
      <c r="BY631" s="49"/>
      <c r="BZ631" s="28"/>
      <c r="CA631" s="49"/>
      <c r="CB631" s="51"/>
      <c r="CC631" s="51"/>
      <c r="CD631" s="49"/>
      <c r="CE631" s="49"/>
      <c r="CF631" s="49"/>
      <c r="CG631" s="49"/>
      <c r="DA631" s="23"/>
      <c r="DB631" s="23"/>
      <c r="DC631" s="23"/>
      <c r="DD631" s="23"/>
      <c r="DE631" s="23"/>
      <c r="DF631" s="23"/>
      <c r="DG631" s="48"/>
      <c r="DH631" s="23"/>
      <c r="DQ631" s="16"/>
      <c r="DR631" s="16"/>
    </row>
    <row r="632" spans="1:122" s="50" customFormat="1" x14ac:dyDescent="0.2">
      <c r="A632" s="23"/>
      <c r="B632" s="46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47"/>
      <c r="S632" s="23"/>
      <c r="T632" s="48"/>
      <c r="U632" s="30"/>
      <c r="V632" s="30"/>
      <c r="W632" s="30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49"/>
      <c r="BF632" s="49"/>
      <c r="BG632" s="49"/>
      <c r="BH632" s="49"/>
      <c r="BI632" s="49"/>
      <c r="BJ632" s="49"/>
      <c r="BK632" s="49"/>
      <c r="BL632" s="49"/>
      <c r="BM632" s="49"/>
      <c r="BN632" s="49"/>
      <c r="BO632" s="49"/>
      <c r="BP632" s="49"/>
      <c r="BQ632" s="49"/>
      <c r="BR632" s="49"/>
      <c r="BS632" s="49"/>
      <c r="BT632" s="49"/>
      <c r="BU632" s="49"/>
      <c r="BV632" s="49"/>
      <c r="BW632" s="49"/>
      <c r="BX632" s="49"/>
      <c r="BY632" s="49"/>
      <c r="BZ632" s="28"/>
      <c r="CA632" s="49"/>
      <c r="CB632" s="51"/>
      <c r="CC632" s="51"/>
      <c r="CD632" s="49"/>
      <c r="CE632" s="49"/>
      <c r="CF632" s="49"/>
      <c r="CG632" s="49"/>
      <c r="DA632" s="23"/>
      <c r="DB632" s="23"/>
      <c r="DC632" s="23"/>
      <c r="DD632" s="23"/>
      <c r="DE632" s="23"/>
      <c r="DF632" s="23"/>
      <c r="DG632" s="48"/>
      <c r="DH632" s="23"/>
      <c r="DQ632" s="16"/>
      <c r="DR632" s="16"/>
    </row>
    <row r="633" spans="1:122" s="50" customFormat="1" x14ac:dyDescent="0.2">
      <c r="A633" s="23"/>
      <c r="B633" s="46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47"/>
      <c r="S633" s="23"/>
      <c r="T633" s="48"/>
      <c r="U633" s="30"/>
      <c r="V633" s="30"/>
      <c r="W633" s="30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49"/>
      <c r="BF633" s="49"/>
      <c r="BG633" s="49"/>
      <c r="BH633" s="49"/>
      <c r="BI633" s="49"/>
      <c r="BJ633" s="49"/>
      <c r="BK633" s="49"/>
      <c r="BL633" s="49"/>
      <c r="BM633" s="49"/>
      <c r="BN633" s="49"/>
      <c r="BO633" s="49"/>
      <c r="BP633" s="49"/>
      <c r="BQ633" s="49"/>
      <c r="BR633" s="49"/>
      <c r="BS633" s="49"/>
      <c r="BT633" s="49"/>
      <c r="BU633" s="49"/>
      <c r="BV633" s="49"/>
      <c r="BW633" s="49"/>
      <c r="BX633" s="49"/>
      <c r="BY633" s="49"/>
      <c r="BZ633" s="28"/>
      <c r="CA633" s="49"/>
      <c r="CB633" s="51"/>
      <c r="CC633" s="51"/>
      <c r="CD633" s="49"/>
      <c r="CE633" s="49"/>
      <c r="CF633" s="49"/>
      <c r="CG633" s="49"/>
      <c r="DA633" s="23"/>
      <c r="DB633" s="23"/>
      <c r="DC633" s="23"/>
      <c r="DD633" s="23"/>
      <c r="DE633" s="23"/>
      <c r="DF633" s="23"/>
      <c r="DG633" s="48"/>
      <c r="DH633" s="23"/>
      <c r="DQ633" s="16"/>
      <c r="DR633" s="16"/>
    </row>
    <row r="634" spans="1:122" s="50" customFormat="1" x14ac:dyDescent="0.2">
      <c r="A634" s="23"/>
      <c r="B634" s="46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47"/>
      <c r="S634" s="23"/>
      <c r="T634" s="48"/>
      <c r="U634" s="30"/>
      <c r="V634" s="30"/>
      <c r="W634" s="30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49"/>
      <c r="BF634" s="49"/>
      <c r="BG634" s="49"/>
      <c r="BH634" s="49"/>
      <c r="BI634" s="49"/>
      <c r="BJ634" s="49"/>
      <c r="BK634" s="49"/>
      <c r="BL634" s="49"/>
      <c r="BM634" s="49"/>
      <c r="BN634" s="49"/>
      <c r="BO634" s="49"/>
      <c r="BP634" s="49"/>
      <c r="BQ634" s="49"/>
      <c r="BR634" s="49"/>
      <c r="BS634" s="49"/>
      <c r="BT634" s="49"/>
      <c r="BU634" s="49"/>
      <c r="BV634" s="49"/>
      <c r="BW634" s="49"/>
      <c r="BX634" s="49"/>
      <c r="BY634" s="49"/>
      <c r="BZ634" s="28"/>
      <c r="CA634" s="49"/>
      <c r="CB634" s="51"/>
      <c r="CC634" s="51"/>
      <c r="CD634" s="49"/>
      <c r="CE634" s="49"/>
      <c r="CF634" s="49"/>
      <c r="CG634" s="49"/>
      <c r="DA634" s="23"/>
      <c r="DB634" s="23"/>
      <c r="DC634" s="23"/>
      <c r="DD634" s="23"/>
      <c r="DE634" s="23"/>
      <c r="DF634" s="23"/>
      <c r="DG634" s="48"/>
      <c r="DH634" s="23"/>
      <c r="DQ634" s="16"/>
      <c r="DR634" s="16"/>
    </row>
    <row r="635" spans="1:122" s="50" customFormat="1" x14ac:dyDescent="0.2">
      <c r="A635" s="23"/>
      <c r="B635" s="46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47"/>
      <c r="S635" s="23"/>
      <c r="T635" s="48"/>
      <c r="U635" s="30"/>
      <c r="V635" s="30"/>
      <c r="W635" s="30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49"/>
      <c r="BF635" s="49"/>
      <c r="BG635" s="49"/>
      <c r="BH635" s="49"/>
      <c r="BI635" s="49"/>
      <c r="BJ635" s="49"/>
      <c r="BK635" s="49"/>
      <c r="BL635" s="49"/>
      <c r="BM635" s="49"/>
      <c r="BN635" s="49"/>
      <c r="BO635" s="49"/>
      <c r="BP635" s="49"/>
      <c r="BQ635" s="49"/>
      <c r="BR635" s="49"/>
      <c r="BS635" s="49"/>
      <c r="BT635" s="49"/>
      <c r="BU635" s="49"/>
      <c r="BV635" s="49"/>
      <c r="BW635" s="49"/>
      <c r="BX635" s="49"/>
      <c r="BY635" s="49"/>
      <c r="BZ635" s="28"/>
      <c r="CA635" s="49"/>
      <c r="CB635" s="51"/>
      <c r="CC635" s="51"/>
      <c r="CD635" s="49"/>
      <c r="CE635" s="49"/>
      <c r="CF635" s="49"/>
      <c r="CG635" s="49"/>
      <c r="DA635" s="23"/>
      <c r="DB635" s="23"/>
      <c r="DC635" s="23"/>
      <c r="DD635" s="23"/>
      <c r="DE635" s="23"/>
      <c r="DF635" s="23"/>
      <c r="DG635" s="48"/>
      <c r="DH635" s="23"/>
      <c r="DQ635" s="16"/>
      <c r="DR635" s="16"/>
    </row>
    <row r="636" spans="1:122" s="50" customFormat="1" x14ac:dyDescent="0.2">
      <c r="A636" s="23"/>
      <c r="B636" s="46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47"/>
      <c r="S636" s="23"/>
      <c r="T636" s="48"/>
      <c r="U636" s="30"/>
      <c r="V636" s="30"/>
      <c r="W636" s="30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49"/>
      <c r="BF636" s="49"/>
      <c r="BG636" s="49"/>
      <c r="BH636" s="49"/>
      <c r="BI636" s="49"/>
      <c r="BJ636" s="49"/>
      <c r="BK636" s="49"/>
      <c r="BL636" s="49"/>
      <c r="BM636" s="49"/>
      <c r="BN636" s="49"/>
      <c r="BO636" s="49"/>
      <c r="BP636" s="49"/>
      <c r="BQ636" s="49"/>
      <c r="BR636" s="49"/>
      <c r="BS636" s="49"/>
      <c r="BT636" s="49"/>
      <c r="BU636" s="49"/>
      <c r="BV636" s="49"/>
      <c r="BW636" s="49"/>
      <c r="BX636" s="49"/>
      <c r="BY636" s="49"/>
      <c r="BZ636" s="28"/>
      <c r="CA636" s="49"/>
      <c r="CB636" s="51"/>
      <c r="CC636" s="51"/>
      <c r="CD636" s="49"/>
      <c r="CE636" s="49"/>
      <c r="CF636" s="49"/>
      <c r="CG636" s="49"/>
      <c r="DA636" s="23"/>
      <c r="DB636" s="23"/>
      <c r="DC636" s="23"/>
      <c r="DD636" s="23"/>
      <c r="DE636" s="23"/>
      <c r="DF636" s="23"/>
      <c r="DG636" s="48"/>
      <c r="DH636" s="23"/>
      <c r="DQ636" s="16"/>
      <c r="DR636" s="16"/>
    </row>
    <row r="637" spans="1:122" s="50" customFormat="1" x14ac:dyDescent="0.2">
      <c r="A637" s="23"/>
      <c r="B637" s="46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47"/>
      <c r="S637" s="23"/>
      <c r="T637" s="48"/>
      <c r="U637" s="30"/>
      <c r="V637" s="30"/>
      <c r="W637" s="30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49"/>
      <c r="BF637" s="49"/>
      <c r="BG637" s="49"/>
      <c r="BH637" s="49"/>
      <c r="BI637" s="49"/>
      <c r="BJ637" s="49"/>
      <c r="BK637" s="49"/>
      <c r="BL637" s="49"/>
      <c r="BM637" s="49"/>
      <c r="BN637" s="49"/>
      <c r="BO637" s="49"/>
      <c r="BP637" s="49"/>
      <c r="BQ637" s="49"/>
      <c r="BR637" s="49"/>
      <c r="BS637" s="49"/>
      <c r="BT637" s="49"/>
      <c r="BU637" s="49"/>
      <c r="BV637" s="49"/>
      <c r="BW637" s="49"/>
      <c r="BX637" s="49"/>
      <c r="BY637" s="49"/>
      <c r="BZ637" s="28"/>
      <c r="CA637" s="49"/>
      <c r="CB637" s="51"/>
      <c r="CC637" s="51"/>
      <c r="CD637" s="49"/>
      <c r="CE637" s="49"/>
      <c r="CF637" s="49"/>
      <c r="CG637" s="49"/>
      <c r="DA637" s="23"/>
      <c r="DB637" s="23"/>
      <c r="DC637" s="23"/>
      <c r="DD637" s="23"/>
      <c r="DE637" s="23"/>
      <c r="DF637" s="23"/>
      <c r="DG637" s="48"/>
      <c r="DH637" s="23"/>
      <c r="DQ637" s="16"/>
      <c r="DR637" s="16"/>
    </row>
    <row r="638" spans="1:122" s="50" customFormat="1" x14ac:dyDescent="0.2">
      <c r="A638" s="23"/>
      <c r="B638" s="46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47"/>
      <c r="S638" s="23"/>
      <c r="T638" s="48"/>
      <c r="U638" s="30"/>
      <c r="V638" s="30"/>
      <c r="W638" s="30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  <c r="BI638" s="49"/>
      <c r="BJ638" s="49"/>
      <c r="BK638" s="49"/>
      <c r="BL638" s="49"/>
      <c r="BM638" s="49"/>
      <c r="BN638" s="49"/>
      <c r="BO638" s="49"/>
      <c r="BP638" s="49"/>
      <c r="BQ638" s="49"/>
      <c r="BR638" s="49"/>
      <c r="BS638" s="49"/>
      <c r="BT638" s="49"/>
      <c r="BU638" s="49"/>
      <c r="BV638" s="49"/>
      <c r="BW638" s="49"/>
      <c r="BX638" s="49"/>
      <c r="BY638" s="49"/>
      <c r="BZ638" s="28"/>
      <c r="CA638" s="49"/>
      <c r="CB638" s="51"/>
      <c r="CC638" s="51"/>
      <c r="CD638" s="49"/>
      <c r="CE638" s="49"/>
      <c r="CF638" s="49"/>
      <c r="CG638" s="49"/>
      <c r="DA638" s="23"/>
      <c r="DB638" s="23"/>
      <c r="DC638" s="23"/>
      <c r="DD638" s="23"/>
      <c r="DE638" s="23"/>
      <c r="DF638" s="23"/>
      <c r="DG638" s="48"/>
      <c r="DH638" s="23"/>
      <c r="DQ638" s="16"/>
      <c r="DR638" s="16"/>
    </row>
    <row r="639" spans="1:122" s="50" customFormat="1" x14ac:dyDescent="0.2">
      <c r="A639" s="23"/>
      <c r="B639" s="46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47"/>
      <c r="S639" s="23"/>
      <c r="T639" s="48"/>
      <c r="U639" s="30"/>
      <c r="V639" s="30"/>
      <c r="W639" s="30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  <c r="BI639" s="49"/>
      <c r="BJ639" s="49"/>
      <c r="BK639" s="49"/>
      <c r="BL639" s="49"/>
      <c r="BM639" s="49"/>
      <c r="BN639" s="49"/>
      <c r="BO639" s="49"/>
      <c r="BP639" s="49"/>
      <c r="BQ639" s="49"/>
      <c r="BR639" s="49"/>
      <c r="BS639" s="49"/>
      <c r="BT639" s="49"/>
      <c r="BU639" s="49"/>
      <c r="BV639" s="49"/>
      <c r="BW639" s="49"/>
      <c r="BX639" s="49"/>
      <c r="BY639" s="49"/>
      <c r="BZ639" s="28"/>
      <c r="CA639" s="49"/>
      <c r="CB639" s="51"/>
      <c r="CC639" s="51"/>
      <c r="CD639" s="49"/>
      <c r="CE639" s="49"/>
      <c r="CF639" s="49"/>
      <c r="CG639" s="49"/>
      <c r="DA639" s="23"/>
      <c r="DB639" s="23"/>
      <c r="DC639" s="23"/>
      <c r="DD639" s="23"/>
      <c r="DE639" s="23"/>
      <c r="DF639" s="23"/>
      <c r="DG639" s="48"/>
      <c r="DH639" s="23"/>
      <c r="DQ639" s="16"/>
      <c r="DR639" s="16"/>
    </row>
    <row r="640" spans="1:122" s="50" customFormat="1" x14ac:dyDescent="0.2">
      <c r="A640" s="23"/>
      <c r="B640" s="46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47"/>
      <c r="S640" s="23"/>
      <c r="T640" s="48"/>
      <c r="U640" s="30"/>
      <c r="V640" s="30"/>
      <c r="W640" s="30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49"/>
      <c r="BF640" s="49"/>
      <c r="BG640" s="49"/>
      <c r="BH640" s="49"/>
      <c r="BI640" s="49"/>
      <c r="BJ640" s="49"/>
      <c r="BK640" s="49"/>
      <c r="BL640" s="49"/>
      <c r="BM640" s="49"/>
      <c r="BN640" s="49"/>
      <c r="BO640" s="49"/>
      <c r="BP640" s="49"/>
      <c r="BQ640" s="49"/>
      <c r="BR640" s="49"/>
      <c r="BS640" s="49"/>
      <c r="BT640" s="49"/>
      <c r="BU640" s="49"/>
      <c r="BV640" s="49"/>
      <c r="BW640" s="49"/>
      <c r="BX640" s="49"/>
      <c r="BY640" s="49"/>
      <c r="BZ640" s="28"/>
      <c r="CA640" s="49"/>
      <c r="CB640" s="51"/>
      <c r="CC640" s="51"/>
      <c r="CD640" s="49"/>
      <c r="CE640" s="49"/>
      <c r="CF640" s="49"/>
      <c r="CG640" s="49"/>
      <c r="DA640" s="23"/>
      <c r="DB640" s="23"/>
      <c r="DC640" s="23"/>
      <c r="DD640" s="23"/>
      <c r="DE640" s="23"/>
      <c r="DF640" s="23"/>
      <c r="DG640" s="48"/>
      <c r="DH640" s="23"/>
      <c r="DQ640" s="16"/>
      <c r="DR640" s="16"/>
    </row>
    <row r="641" spans="1:122" s="50" customFormat="1" x14ac:dyDescent="0.2">
      <c r="A641" s="23"/>
      <c r="B641" s="46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47"/>
      <c r="S641" s="23"/>
      <c r="T641" s="48"/>
      <c r="U641" s="30"/>
      <c r="V641" s="30"/>
      <c r="W641" s="30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49"/>
      <c r="BF641" s="49"/>
      <c r="BG641" s="49"/>
      <c r="BH641" s="49"/>
      <c r="BI641" s="49"/>
      <c r="BJ641" s="49"/>
      <c r="BK641" s="49"/>
      <c r="BL641" s="49"/>
      <c r="BM641" s="49"/>
      <c r="BN641" s="49"/>
      <c r="BO641" s="49"/>
      <c r="BP641" s="49"/>
      <c r="BQ641" s="49"/>
      <c r="BR641" s="49"/>
      <c r="BS641" s="49"/>
      <c r="BT641" s="49"/>
      <c r="BU641" s="49"/>
      <c r="BV641" s="49"/>
      <c r="BW641" s="49"/>
      <c r="BX641" s="49"/>
      <c r="BY641" s="49"/>
      <c r="BZ641" s="28"/>
      <c r="CA641" s="49"/>
      <c r="CB641" s="51"/>
      <c r="CC641" s="51"/>
      <c r="CD641" s="49"/>
      <c r="CE641" s="49"/>
      <c r="CF641" s="49"/>
      <c r="CG641" s="49"/>
      <c r="DA641" s="23"/>
      <c r="DB641" s="23"/>
      <c r="DC641" s="23"/>
      <c r="DD641" s="23"/>
      <c r="DE641" s="23"/>
      <c r="DF641" s="23"/>
      <c r="DG641" s="48"/>
      <c r="DH641" s="23"/>
      <c r="DQ641" s="16"/>
      <c r="DR641" s="16"/>
    </row>
    <row r="642" spans="1:122" s="50" customFormat="1" x14ac:dyDescent="0.2">
      <c r="A642" s="23"/>
      <c r="B642" s="46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47"/>
      <c r="S642" s="23"/>
      <c r="T642" s="48"/>
      <c r="U642" s="30"/>
      <c r="V642" s="30"/>
      <c r="W642" s="30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49"/>
      <c r="BF642" s="49"/>
      <c r="BG642" s="49"/>
      <c r="BH642" s="49"/>
      <c r="BI642" s="49"/>
      <c r="BJ642" s="49"/>
      <c r="BK642" s="49"/>
      <c r="BL642" s="49"/>
      <c r="BM642" s="49"/>
      <c r="BN642" s="49"/>
      <c r="BO642" s="49"/>
      <c r="BP642" s="49"/>
      <c r="BQ642" s="49"/>
      <c r="BR642" s="49"/>
      <c r="BS642" s="49"/>
      <c r="BT642" s="49"/>
      <c r="BU642" s="49"/>
      <c r="BV642" s="49"/>
      <c r="BW642" s="49"/>
      <c r="BX642" s="49"/>
      <c r="BY642" s="49"/>
      <c r="BZ642" s="28"/>
      <c r="CA642" s="49"/>
      <c r="CB642" s="51"/>
      <c r="CC642" s="51"/>
      <c r="CD642" s="49"/>
      <c r="CE642" s="49"/>
      <c r="CF642" s="49"/>
      <c r="CG642" s="49"/>
      <c r="DA642" s="23"/>
      <c r="DB642" s="23"/>
      <c r="DC642" s="23"/>
      <c r="DD642" s="23"/>
      <c r="DE642" s="23"/>
      <c r="DF642" s="23"/>
      <c r="DG642" s="48"/>
      <c r="DH642" s="23"/>
      <c r="DQ642" s="16"/>
      <c r="DR642" s="16"/>
    </row>
    <row r="643" spans="1:122" s="50" customFormat="1" x14ac:dyDescent="0.2">
      <c r="A643" s="23"/>
      <c r="B643" s="46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47"/>
      <c r="S643" s="23"/>
      <c r="T643" s="48"/>
      <c r="U643" s="30"/>
      <c r="V643" s="30"/>
      <c r="W643" s="30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  <c r="BI643" s="49"/>
      <c r="BJ643" s="49"/>
      <c r="BK643" s="49"/>
      <c r="BL643" s="49"/>
      <c r="BM643" s="49"/>
      <c r="BN643" s="49"/>
      <c r="BO643" s="49"/>
      <c r="BP643" s="49"/>
      <c r="BQ643" s="49"/>
      <c r="BR643" s="49"/>
      <c r="BS643" s="49"/>
      <c r="BT643" s="49"/>
      <c r="BU643" s="49"/>
      <c r="BV643" s="49"/>
      <c r="BW643" s="49"/>
      <c r="BX643" s="49"/>
      <c r="BY643" s="49"/>
      <c r="BZ643" s="28"/>
      <c r="CA643" s="49"/>
      <c r="CB643" s="51"/>
      <c r="CC643" s="51"/>
      <c r="CD643" s="49"/>
      <c r="CE643" s="49"/>
      <c r="CF643" s="49"/>
      <c r="CG643" s="49"/>
      <c r="DA643" s="23"/>
      <c r="DB643" s="23"/>
      <c r="DC643" s="23"/>
      <c r="DD643" s="23"/>
      <c r="DE643" s="23"/>
      <c r="DF643" s="23"/>
      <c r="DG643" s="48"/>
      <c r="DH643" s="23"/>
      <c r="DQ643" s="16"/>
      <c r="DR643" s="16"/>
    </row>
    <row r="644" spans="1:122" s="50" customFormat="1" x14ac:dyDescent="0.2">
      <c r="A644" s="23"/>
      <c r="B644" s="46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47"/>
      <c r="S644" s="23"/>
      <c r="T644" s="48"/>
      <c r="U644" s="30"/>
      <c r="V644" s="30"/>
      <c r="W644" s="30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49"/>
      <c r="BF644" s="49"/>
      <c r="BG644" s="49"/>
      <c r="BH644" s="49"/>
      <c r="BI644" s="49"/>
      <c r="BJ644" s="49"/>
      <c r="BK644" s="49"/>
      <c r="BL644" s="49"/>
      <c r="BM644" s="49"/>
      <c r="BN644" s="49"/>
      <c r="BO644" s="49"/>
      <c r="BP644" s="49"/>
      <c r="BQ644" s="49"/>
      <c r="BR644" s="49"/>
      <c r="BS644" s="49"/>
      <c r="BT644" s="49"/>
      <c r="BU644" s="49"/>
      <c r="BV644" s="49"/>
      <c r="BW644" s="49"/>
      <c r="BX644" s="49"/>
      <c r="BY644" s="49"/>
      <c r="BZ644" s="28"/>
      <c r="CA644" s="49"/>
      <c r="CB644" s="51"/>
      <c r="CC644" s="51"/>
      <c r="CD644" s="49"/>
      <c r="CE644" s="49"/>
      <c r="CF644" s="49"/>
      <c r="CG644" s="49"/>
      <c r="DA644" s="23"/>
      <c r="DB644" s="23"/>
      <c r="DC644" s="23"/>
      <c r="DD644" s="23"/>
      <c r="DE644" s="23"/>
      <c r="DF644" s="23"/>
      <c r="DG644" s="48"/>
      <c r="DH644" s="23"/>
      <c r="DQ644" s="16"/>
      <c r="DR644" s="16"/>
    </row>
    <row r="645" spans="1:122" s="50" customFormat="1" x14ac:dyDescent="0.2">
      <c r="A645" s="23"/>
      <c r="B645" s="46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47"/>
      <c r="S645" s="23"/>
      <c r="T645" s="48"/>
      <c r="U645" s="30"/>
      <c r="V645" s="30"/>
      <c r="W645" s="30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49"/>
      <c r="BF645" s="49"/>
      <c r="BG645" s="49"/>
      <c r="BH645" s="49"/>
      <c r="BI645" s="49"/>
      <c r="BJ645" s="49"/>
      <c r="BK645" s="49"/>
      <c r="BL645" s="49"/>
      <c r="BM645" s="49"/>
      <c r="BN645" s="49"/>
      <c r="BO645" s="49"/>
      <c r="BP645" s="49"/>
      <c r="BQ645" s="49"/>
      <c r="BR645" s="49"/>
      <c r="BS645" s="49"/>
      <c r="BT645" s="49"/>
      <c r="BU645" s="49"/>
      <c r="BV645" s="49"/>
      <c r="BW645" s="49"/>
      <c r="BX645" s="49"/>
      <c r="BY645" s="49"/>
      <c r="BZ645" s="28"/>
      <c r="CA645" s="49"/>
      <c r="CB645" s="51"/>
      <c r="CC645" s="51"/>
      <c r="CD645" s="49"/>
      <c r="CE645" s="49"/>
      <c r="CF645" s="49"/>
      <c r="CG645" s="49"/>
      <c r="DA645" s="23"/>
      <c r="DB645" s="23"/>
      <c r="DC645" s="23"/>
      <c r="DD645" s="23"/>
      <c r="DE645" s="23"/>
      <c r="DF645" s="23"/>
      <c r="DG645" s="48"/>
      <c r="DH645" s="23"/>
      <c r="DQ645" s="16"/>
      <c r="DR645" s="16"/>
    </row>
    <row r="646" spans="1:122" s="50" customFormat="1" x14ac:dyDescent="0.2">
      <c r="A646" s="23"/>
      <c r="B646" s="46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47"/>
      <c r="S646" s="23"/>
      <c r="T646" s="48"/>
      <c r="U646" s="30"/>
      <c r="V646" s="30"/>
      <c r="W646" s="30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49"/>
      <c r="BF646" s="49"/>
      <c r="BG646" s="49"/>
      <c r="BH646" s="49"/>
      <c r="BI646" s="49"/>
      <c r="BJ646" s="49"/>
      <c r="BK646" s="49"/>
      <c r="BL646" s="49"/>
      <c r="BM646" s="49"/>
      <c r="BN646" s="49"/>
      <c r="BO646" s="49"/>
      <c r="BP646" s="49"/>
      <c r="BQ646" s="49"/>
      <c r="BR646" s="49"/>
      <c r="BS646" s="49"/>
      <c r="BT646" s="49"/>
      <c r="BU646" s="49"/>
      <c r="BV646" s="49"/>
      <c r="BW646" s="49"/>
      <c r="BX646" s="49"/>
      <c r="BY646" s="49"/>
      <c r="BZ646" s="28"/>
      <c r="CA646" s="49"/>
      <c r="CB646" s="51"/>
      <c r="CC646" s="51"/>
      <c r="CD646" s="49"/>
      <c r="CE646" s="49"/>
      <c r="CF646" s="49"/>
      <c r="CG646" s="49"/>
      <c r="DA646" s="23"/>
      <c r="DB646" s="23"/>
      <c r="DC646" s="23"/>
      <c r="DD646" s="23"/>
      <c r="DE646" s="23"/>
      <c r="DF646" s="23"/>
      <c r="DG646" s="48"/>
      <c r="DH646" s="23"/>
      <c r="DQ646" s="16"/>
      <c r="DR646" s="16"/>
    </row>
    <row r="647" spans="1:122" s="50" customFormat="1" x14ac:dyDescent="0.2">
      <c r="A647" s="23"/>
      <c r="B647" s="46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47"/>
      <c r="S647" s="23"/>
      <c r="T647" s="48"/>
      <c r="U647" s="30"/>
      <c r="V647" s="30"/>
      <c r="W647" s="30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49"/>
      <c r="BF647" s="49"/>
      <c r="BG647" s="49"/>
      <c r="BH647" s="49"/>
      <c r="BI647" s="49"/>
      <c r="BJ647" s="49"/>
      <c r="BK647" s="49"/>
      <c r="BL647" s="49"/>
      <c r="BM647" s="49"/>
      <c r="BN647" s="49"/>
      <c r="BO647" s="49"/>
      <c r="BP647" s="49"/>
      <c r="BQ647" s="49"/>
      <c r="BR647" s="49"/>
      <c r="BS647" s="49"/>
      <c r="BT647" s="49"/>
      <c r="BU647" s="49"/>
      <c r="BV647" s="49"/>
      <c r="BW647" s="49"/>
      <c r="BX647" s="49"/>
      <c r="BY647" s="49"/>
      <c r="BZ647" s="28"/>
      <c r="CA647" s="49"/>
      <c r="CB647" s="51"/>
      <c r="CC647" s="51"/>
      <c r="CD647" s="49"/>
      <c r="CE647" s="49"/>
      <c r="CF647" s="49"/>
      <c r="CG647" s="49"/>
      <c r="DA647" s="23"/>
      <c r="DB647" s="23"/>
      <c r="DC647" s="23"/>
      <c r="DD647" s="23"/>
      <c r="DE647" s="23"/>
      <c r="DF647" s="23"/>
      <c r="DG647" s="48"/>
      <c r="DH647" s="23"/>
      <c r="DQ647" s="16"/>
      <c r="DR647" s="16"/>
    </row>
    <row r="648" spans="1:122" s="50" customFormat="1" x14ac:dyDescent="0.2">
      <c r="A648" s="23"/>
      <c r="B648" s="46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47"/>
      <c r="S648" s="23"/>
      <c r="T648" s="48"/>
      <c r="U648" s="30"/>
      <c r="V648" s="30"/>
      <c r="W648" s="30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49"/>
      <c r="BF648" s="49"/>
      <c r="BG648" s="49"/>
      <c r="BH648" s="49"/>
      <c r="BI648" s="49"/>
      <c r="BJ648" s="49"/>
      <c r="BK648" s="49"/>
      <c r="BL648" s="49"/>
      <c r="BM648" s="49"/>
      <c r="BN648" s="49"/>
      <c r="BO648" s="49"/>
      <c r="BP648" s="49"/>
      <c r="BQ648" s="49"/>
      <c r="BR648" s="49"/>
      <c r="BS648" s="49"/>
      <c r="BT648" s="49"/>
      <c r="BU648" s="49"/>
      <c r="BV648" s="49"/>
      <c r="BW648" s="49"/>
      <c r="BX648" s="49"/>
      <c r="BY648" s="49"/>
      <c r="BZ648" s="28"/>
      <c r="CA648" s="49"/>
      <c r="CB648" s="51"/>
      <c r="CC648" s="51"/>
      <c r="CD648" s="49"/>
      <c r="CE648" s="49"/>
      <c r="CF648" s="49"/>
      <c r="CG648" s="49"/>
      <c r="DA648" s="23"/>
      <c r="DB648" s="23"/>
      <c r="DC648" s="23"/>
      <c r="DD648" s="23"/>
      <c r="DE648" s="23"/>
      <c r="DF648" s="23"/>
      <c r="DG648" s="48"/>
      <c r="DH648" s="23"/>
      <c r="DQ648" s="16"/>
      <c r="DR648" s="16"/>
    </row>
    <row r="649" spans="1:122" s="50" customFormat="1" x14ac:dyDescent="0.2">
      <c r="A649" s="23"/>
      <c r="B649" s="46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47"/>
      <c r="S649" s="23"/>
      <c r="T649" s="48"/>
      <c r="U649" s="30"/>
      <c r="V649" s="30"/>
      <c r="W649" s="30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49"/>
      <c r="BF649" s="49"/>
      <c r="BG649" s="49"/>
      <c r="BH649" s="49"/>
      <c r="BI649" s="49"/>
      <c r="BJ649" s="49"/>
      <c r="BK649" s="49"/>
      <c r="BL649" s="49"/>
      <c r="BM649" s="49"/>
      <c r="BN649" s="49"/>
      <c r="BO649" s="49"/>
      <c r="BP649" s="49"/>
      <c r="BQ649" s="49"/>
      <c r="BR649" s="49"/>
      <c r="BS649" s="49"/>
      <c r="BT649" s="49"/>
      <c r="BU649" s="49"/>
      <c r="BV649" s="49"/>
      <c r="BW649" s="49"/>
      <c r="BX649" s="49"/>
      <c r="BY649" s="49"/>
      <c r="BZ649" s="28"/>
      <c r="CA649" s="49"/>
      <c r="CB649" s="51"/>
      <c r="CC649" s="51"/>
      <c r="CD649" s="49"/>
      <c r="CE649" s="49"/>
      <c r="CF649" s="49"/>
      <c r="CG649" s="49"/>
      <c r="DA649" s="23"/>
      <c r="DB649" s="23"/>
      <c r="DC649" s="23"/>
      <c r="DD649" s="23"/>
      <c r="DE649" s="23"/>
      <c r="DF649" s="23"/>
      <c r="DG649" s="48"/>
      <c r="DH649" s="23"/>
      <c r="DQ649" s="16"/>
      <c r="DR649" s="16"/>
    </row>
    <row r="650" spans="1:122" s="50" customFormat="1" x14ac:dyDescent="0.2">
      <c r="A650" s="23"/>
      <c r="B650" s="46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47"/>
      <c r="S650" s="23"/>
      <c r="T650" s="48"/>
      <c r="U650" s="30"/>
      <c r="V650" s="30"/>
      <c r="W650" s="30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49"/>
      <c r="BF650" s="49"/>
      <c r="BG650" s="49"/>
      <c r="BH650" s="49"/>
      <c r="BI650" s="49"/>
      <c r="BJ650" s="49"/>
      <c r="BK650" s="49"/>
      <c r="BL650" s="49"/>
      <c r="BM650" s="49"/>
      <c r="BN650" s="49"/>
      <c r="BO650" s="49"/>
      <c r="BP650" s="49"/>
      <c r="BQ650" s="49"/>
      <c r="BR650" s="49"/>
      <c r="BS650" s="49"/>
      <c r="BT650" s="49"/>
      <c r="BU650" s="49"/>
      <c r="BV650" s="49"/>
      <c r="BW650" s="49"/>
      <c r="BX650" s="49"/>
      <c r="BY650" s="49"/>
      <c r="BZ650" s="28"/>
      <c r="CA650" s="49"/>
      <c r="CB650" s="51"/>
      <c r="CC650" s="51"/>
      <c r="CD650" s="49"/>
      <c r="CE650" s="49"/>
      <c r="CF650" s="49"/>
      <c r="CG650" s="49"/>
      <c r="DA650" s="23"/>
      <c r="DB650" s="23"/>
      <c r="DC650" s="23"/>
      <c r="DD650" s="23"/>
      <c r="DE650" s="23"/>
      <c r="DF650" s="23"/>
      <c r="DG650" s="48"/>
      <c r="DH650" s="23"/>
      <c r="DQ650" s="16"/>
      <c r="DR650" s="16"/>
    </row>
    <row r="651" spans="1:122" s="50" customFormat="1" x14ac:dyDescent="0.2">
      <c r="A651" s="23"/>
      <c r="B651" s="46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47"/>
      <c r="S651" s="23"/>
      <c r="T651" s="48"/>
      <c r="U651" s="30"/>
      <c r="V651" s="30"/>
      <c r="W651" s="30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49"/>
      <c r="BF651" s="49"/>
      <c r="BG651" s="49"/>
      <c r="BH651" s="49"/>
      <c r="BI651" s="49"/>
      <c r="BJ651" s="49"/>
      <c r="BK651" s="49"/>
      <c r="BL651" s="49"/>
      <c r="BM651" s="49"/>
      <c r="BN651" s="49"/>
      <c r="BO651" s="49"/>
      <c r="BP651" s="49"/>
      <c r="BQ651" s="49"/>
      <c r="BR651" s="49"/>
      <c r="BS651" s="49"/>
      <c r="BT651" s="49"/>
      <c r="BU651" s="49"/>
      <c r="BV651" s="49"/>
      <c r="BW651" s="49"/>
      <c r="BX651" s="49"/>
      <c r="BY651" s="49"/>
      <c r="BZ651" s="28"/>
      <c r="CA651" s="49"/>
      <c r="CB651" s="51"/>
      <c r="CC651" s="51"/>
      <c r="CD651" s="49"/>
      <c r="CE651" s="49"/>
      <c r="CF651" s="49"/>
      <c r="CG651" s="49"/>
      <c r="DA651" s="23"/>
      <c r="DB651" s="23"/>
      <c r="DC651" s="23"/>
      <c r="DD651" s="23"/>
      <c r="DE651" s="23"/>
      <c r="DF651" s="23"/>
      <c r="DG651" s="48"/>
      <c r="DH651" s="23"/>
      <c r="DQ651" s="16"/>
      <c r="DR651" s="16"/>
    </row>
    <row r="652" spans="1:122" s="50" customFormat="1" x14ac:dyDescent="0.2">
      <c r="A652" s="23"/>
      <c r="B652" s="46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47"/>
      <c r="S652" s="23"/>
      <c r="T652" s="48"/>
      <c r="U652" s="30"/>
      <c r="V652" s="30"/>
      <c r="W652" s="30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49"/>
      <c r="BF652" s="49"/>
      <c r="BG652" s="49"/>
      <c r="BH652" s="49"/>
      <c r="BI652" s="49"/>
      <c r="BJ652" s="49"/>
      <c r="BK652" s="49"/>
      <c r="BL652" s="49"/>
      <c r="BM652" s="49"/>
      <c r="BN652" s="49"/>
      <c r="BO652" s="49"/>
      <c r="BP652" s="49"/>
      <c r="BQ652" s="49"/>
      <c r="BR652" s="49"/>
      <c r="BS652" s="49"/>
      <c r="BT652" s="49"/>
      <c r="BU652" s="49"/>
      <c r="BV652" s="49"/>
      <c r="BW652" s="49"/>
      <c r="BX652" s="49"/>
      <c r="BY652" s="49"/>
      <c r="BZ652" s="28"/>
      <c r="CA652" s="49"/>
      <c r="CB652" s="51"/>
      <c r="CC652" s="51"/>
      <c r="CD652" s="49"/>
      <c r="CE652" s="49"/>
      <c r="CF652" s="49"/>
      <c r="CG652" s="49"/>
      <c r="DA652" s="23"/>
      <c r="DB652" s="23"/>
      <c r="DC652" s="23"/>
      <c r="DD652" s="23"/>
      <c r="DE652" s="23"/>
      <c r="DF652" s="23"/>
      <c r="DG652" s="48"/>
      <c r="DH652" s="23"/>
      <c r="DQ652" s="16"/>
      <c r="DR652" s="16"/>
    </row>
    <row r="653" spans="1:122" s="50" customFormat="1" x14ac:dyDescent="0.2">
      <c r="A653" s="23"/>
      <c r="B653" s="46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47"/>
      <c r="S653" s="23"/>
      <c r="T653" s="48"/>
      <c r="U653" s="30"/>
      <c r="V653" s="30"/>
      <c r="W653" s="30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49"/>
      <c r="BF653" s="49"/>
      <c r="BG653" s="49"/>
      <c r="BH653" s="49"/>
      <c r="BI653" s="49"/>
      <c r="BJ653" s="49"/>
      <c r="BK653" s="49"/>
      <c r="BL653" s="49"/>
      <c r="BM653" s="49"/>
      <c r="BN653" s="49"/>
      <c r="BO653" s="49"/>
      <c r="BP653" s="49"/>
      <c r="BQ653" s="49"/>
      <c r="BR653" s="49"/>
      <c r="BS653" s="49"/>
      <c r="BT653" s="49"/>
      <c r="BU653" s="49"/>
      <c r="BV653" s="49"/>
      <c r="BW653" s="49"/>
      <c r="BX653" s="49"/>
      <c r="BY653" s="49"/>
      <c r="BZ653" s="28"/>
      <c r="CA653" s="49"/>
      <c r="CB653" s="51"/>
      <c r="CC653" s="51"/>
      <c r="CD653" s="49"/>
      <c r="CE653" s="49"/>
      <c r="CF653" s="49"/>
      <c r="CG653" s="49"/>
      <c r="DA653" s="23"/>
      <c r="DB653" s="23"/>
      <c r="DC653" s="23"/>
      <c r="DD653" s="23"/>
      <c r="DE653" s="23"/>
      <c r="DF653" s="23"/>
      <c r="DG653" s="48"/>
      <c r="DH653" s="23"/>
      <c r="DQ653" s="16"/>
      <c r="DR653" s="16"/>
    </row>
    <row r="654" spans="1:122" s="50" customFormat="1" x14ac:dyDescent="0.2">
      <c r="A654" s="23"/>
      <c r="B654" s="46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47"/>
      <c r="S654" s="23"/>
      <c r="T654" s="48"/>
      <c r="U654" s="30"/>
      <c r="V654" s="30"/>
      <c r="W654" s="30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49"/>
      <c r="BF654" s="49"/>
      <c r="BG654" s="49"/>
      <c r="BH654" s="49"/>
      <c r="BI654" s="49"/>
      <c r="BJ654" s="49"/>
      <c r="BK654" s="49"/>
      <c r="BL654" s="49"/>
      <c r="BM654" s="49"/>
      <c r="BN654" s="49"/>
      <c r="BO654" s="49"/>
      <c r="BP654" s="49"/>
      <c r="BQ654" s="49"/>
      <c r="BR654" s="49"/>
      <c r="BS654" s="49"/>
      <c r="BT654" s="49"/>
      <c r="BU654" s="49"/>
      <c r="BV654" s="49"/>
      <c r="BW654" s="49"/>
      <c r="BX654" s="49"/>
      <c r="BY654" s="49"/>
      <c r="BZ654" s="28"/>
      <c r="CA654" s="49"/>
      <c r="CB654" s="51"/>
      <c r="CC654" s="51"/>
      <c r="CD654" s="49"/>
      <c r="CE654" s="49"/>
      <c r="CF654" s="49"/>
      <c r="CG654" s="49"/>
      <c r="DA654" s="23"/>
      <c r="DB654" s="23"/>
      <c r="DC654" s="23"/>
      <c r="DD654" s="23"/>
      <c r="DE654" s="23"/>
      <c r="DF654" s="23"/>
      <c r="DG654" s="48"/>
      <c r="DH654" s="23"/>
      <c r="DQ654" s="16"/>
      <c r="DR654" s="16"/>
    </row>
    <row r="655" spans="1:122" s="50" customFormat="1" x14ac:dyDescent="0.2">
      <c r="A655" s="23"/>
      <c r="B655" s="46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47"/>
      <c r="S655" s="23"/>
      <c r="T655" s="48"/>
      <c r="U655" s="30"/>
      <c r="V655" s="30"/>
      <c r="W655" s="30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49"/>
      <c r="BF655" s="49"/>
      <c r="BG655" s="49"/>
      <c r="BH655" s="49"/>
      <c r="BI655" s="49"/>
      <c r="BJ655" s="49"/>
      <c r="BK655" s="49"/>
      <c r="BL655" s="49"/>
      <c r="BM655" s="49"/>
      <c r="BN655" s="49"/>
      <c r="BO655" s="49"/>
      <c r="BP655" s="49"/>
      <c r="BQ655" s="49"/>
      <c r="BR655" s="49"/>
      <c r="BS655" s="49"/>
      <c r="BT655" s="49"/>
      <c r="BU655" s="49"/>
      <c r="BV655" s="49"/>
      <c r="BW655" s="49"/>
      <c r="BX655" s="49"/>
      <c r="BY655" s="49"/>
      <c r="BZ655" s="28"/>
      <c r="CA655" s="49"/>
      <c r="CB655" s="51"/>
      <c r="CC655" s="51"/>
      <c r="CD655" s="49"/>
      <c r="CE655" s="49"/>
      <c r="CF655" s="49"/>
      <c r="CG655" s="49"/>
      <c r="DA655" s="23"/>
      <c r="DB655" s="23"/>
      <c r="DC655" s="23"/>
      <c r="DD655" s="23"/>
      <c r="DE655" s="23"/>
      <c r="DF655" s="23"/>
      <c r="DG655" s="48"/>
      <c r="DH655" s="23"/>
      <c r="DQ655" s="16"/>
      <c r="DR655" s="16"/>
    </row>
    <row r="656" spans="1:122" s="50" customFormat="1" x14ac:dyDescent="0.2">
      <c r="A656" s="23"/>
      <c r="B656" s="46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47"/>
      <c r="S656" s="23"/>
      <c r="T656" s="48"/>
      <c r="U656" s="30"/>
      <c r="V656" s="30"/>
      <c r="W656" s="30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49"/>
      <c r="BF656" s="49"/>
      <c r="BG656" s="49"/>
      <c r="BH656" s="49"/>
      <c r="BI656" s="49"/>
      <c r="BJ656" s="49"/>
      <c r="BK656" s="49"/>
      <c r="BL656" s="49"/>
      <c r="BM656" s="49"/>
      <c r="BN656" s="49"/>
      <c r="BO656" s="49"/>
      <c r="BP656" s="49"/>
      <c r="BQ656" s="49"/>
      <c r="BR656" s="49"/>
      <c r="BS656" s="49"/>
      <c r="BT656" s="49"/>
      <c r="BU656" s="49"/>
      <c r="BV656" s="49"/>
      <c r="BW656" s="49"/>
      <c r="BX656" s="49"/>
      <c r="BY656" s="49"/>
      <c r="BZ656" s="28"/>
      <c r="CA656" s="49"/>
      <c r="CB656" s="51"/>
      <c r="CC656" s="51"/>
      <c r="CD656" s="49"/>
      <c r="CE656" s="49"/>
      <c r="CF656" s="49"/>
      <c r="CG656" s="49"/>
      <c r="DA656" s="23"/>
      <c r="DB656" s="23"/>
      <c r="DC656" s="23"/>
      <c r="DD656" s="23"/>
      <c r="DE656" s="23"/>
      <c r="DF656" s="23"/>
      <c r="DG656" s="48"/>
      <c r="DH656" s="23"/>
      <c r="DQ656" s="16"/>
      <c r="DR656" s="16"/>
    </row>
    <row r="657" spans="1:122" s="50" customFormat="1" x14ac:dyDescent="0.2">
      <c r="A657" s="23"/>
      <c r="B657" s="46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47"/>
      <c r="S657" s="23"/>
      <c r="T657" s="48"/>
      <c r="U657" s="30"/>
      <c r="V657" s="30"/>
      <c r="W657" s="30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  <c r="AV657" s="49"/>
      <c r="AW657" s="49"/>
      <c r="AX657" s="49"/>
      <c r="AY657" s="49"/>
      <c r="AZ657" s="49"/>
      <c r="BA657" s="49"/>
      <c r="BB657" s="49"/>
      <c r="BC657" s="49"/>
      <c r="BD657" s="49"/>
      <c r="BE657" s="49"/>
      <c r="BF657" s="49"/>
      <c r="BG657" s="49"/>
      <c r="BH657" s="49"/>
      <c r="BI657" s="49"/>
      <c r="BJ657" s="49"/>
      <c r="BK657" s="49"/>
      <c r="BL657" s="49"/>
      <c r="BM657" s="49"/>
      <c r="BN657" s="49"/>
      <c r="BO657" s="49"/>
      <c r="BP657" s="49"/>
      <c r="BQ657" s="49"/>
      <c r="BR657" s="49"/>
      <c r="BS657" s="49"/>
      <c r="BT657" s="49"/>
      <c r="BU657" s="49"/>
      <c r="BV657" s="49"/>
      <c r="BW657" s="49"/>
      <c r="BX657" s="49"/>
      <c r="BY657" s="49"/>
      <c r="BZ657" s="28"/>
      <c r="CA657" s="49"/>
      <c r="CB657" s="51"/>
      <c r="CC657" s="51"/>
      <c r="CD657" s="49"/>
      <c r="CE657" s="49"/>
      <c r="CF657" s="49"/>
      <c r="CG657" s="49"/>
      <c r="DA657" s="23"/>
      <c r="DB657" s="23"/>
      <c r="DC657" s="23"/>
      <c r="DD657" s="23"/>
      <c r="DE657" s="23"/>
      <c r="DF657" s="23"/>
      <c r="DG657" s="48"/>
      <c r="DH657" s="23"/>
      <c r="DQ657" s="16"/>
      <c r="DR657" s="16"/>
    </row>
    <row r="658" spans="1:122" s="50" customFormat="1" x14ac:dyDescent="0.2">
      <c r="A658" s="23"/>
      <c r="B658" s="46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47"/>
      <c r="S658" s="23"/>
      <c r="T658" s="48"/>
      <c r="U658" s="30"/>
      <c r="V658" s="30"/>
      <c r="W658" s="30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  <c r="AV658" s="49"/>
      <c r="AW658" s="49"/>
      <c r="AX658" s="49"/>
      <c r="AY658" s="49"/>
      <c r="AZ658" s="49"/>
      <c r="BA658" s="49"/>
      <c r="BB658" s="49"/>
      <c r="BC658" s="49"/>
      <c r="BD658" s="49"/>
      <c r="BE658" s="49"/>
      <c r="BF658" s="49"/>
      <c r="BG658" s="49"/>
      <c r="BH658" s="49"/>
      <c r="BI658" s="49"/>
      <c r="BJ658" s="49"/>
      <c r="BK658" s="49"/>
      <c r="BL658" s="49"/>
      <c r="BM658" s="49"/>
      <c r="BN658" s="49"/>
      <c r="BO658" s="49"/>
      <c r="BP658" s="49"/>
      <c r="BQ658" s="49"/>
      <c r="BR658" s="49"/>
      <c r="BS658" s="49"/>
      <c r="BT658" s="49"/>
      <c r="BU658" s="49"/>
      <c r="BV658" s="49"/>
      <c r="BW658" s="49"/>
      <c r="BX658" s="49"/>
      <c r="BY658" s="49"/>
      <c r="BZ658" s="28"/>
      <c r="CA658" s="49"/>
      <c r="CB658" s="51"/>
      <c r="CC658" s="51"/>
      <c r="CD658" s="49"/>
      <c r="CE658" s="49"/>
      <c r="CF658" s="49"/>
      <c r="CG658" s="49"/>
      <c r="DA658" s="23"/>
      <c r="DB658" s="23"/>
      <c r="DC658" s="23"/>
      <c r="DD658" s="23"/>
      <c r="DE658" s="23"/>
      <c r="DF658" s="23"/>
      <c r="DG658" s="48"/>
      <c r="DH658" s="23"/>
      <c r="DQ658" s="16"/>
      <c r="DR658" s="16"/>
    </row>
    <row r="659" spans="1:122" s="50" customFormat="1" x14ac:dyDescent="0.2">
      <c r="A659" s="23"/>
      <c r="B659" s="46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47"/>
      <c r="S659" s="23"/>
      <c r="T659" s="48"/>
      <c r="U659" s="30"/>
      <c r="V659" s="30"/>
      <c r="W659" s="30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  <c r="AV659" s="49"/>
      <c r="AW659" s="49"/>
      <c r="AX659" s="49"/>
      <c r="AY659" s="49"/>
      <c r="AZ659" s="49"/>
      <c r="BA659" s="49"/>
      <c r="BB659" s="49"/>
      <c r="BC659" s="49"/>
      <c r="BD659" s="49"/>
      <c r="BE659" s="49"/>
      <c r="BF659" s="49"/>
      <c r="BG659" s="49"/>
      <c r="BH659" s="49"/>
      <c r="BI659" s="49"/>
      <c r="BJ659" s="49"/>
      <c r="BK659" s="49"/>
      <c r="BL659" s="49"/>
      <c r="BM659" s="49"/>
      <c r="BN659" s="49"/>
      <c r="BO659" s="49"/>
      <c r="BP659" s="49"/>
      <c r="BQ659" s="49"/>
      <c r="BR659" s="49"/>
      <c r="BS659" s="49"/>
      <c r="BT659" s="49"/>
      <c r="BU659" s="49"/>
      <c r="BV659" s="49"/>
      <c r="BW659" s="49"/>
      <c r="BX659" s="49"/>
      <c r="BY659" s="49"/>
      <c r="BZ659" s="28"/>
      <c r="CA659" s="49"/>
      <c r="CB659" s="51"/>
      <c r="CC659" s="51"/>
      <c r="CD659" s="49"/>
      <c r="CE659" s="49"/>
      <c r="CF659" s="49"/>
      <c r="CG659" s="49"/>
      <c r="DA659" s="23"/>
      <c r="DB659" s="23"/>
      <c r="DC659" s="23"/>
      <c r="DD659" s="23"/>
      <c r="DE659" s="23"/>
      <c r="DF659" s="23"/>
      <c r="DG659" s="48"/>
      <c r="DH659" s="23"/>
      <c r="DQ659" s="16"/>
      <c r="DR659" s="16"/>
    </row>
    <row r="660" spans="1:122" s="50" customFormat="1" x14ac:dyDescent="0.2">
      <c r="A660" s="23"/>
      <c r="B660" s="46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47"/>
      <c r="S660" s="23"/>
      <c r="T660" s="48"/>
      <c r="U660" s="30"/>
      <c r="V660" s="30"/>
      <c r="W660" s="30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  <c r="AV660" s="49"/>
      <c r="AW660" s="49"/>
      <c r="AX660" s="49"/>
      <c r="AY660" s="49"/>
      <c r="AZ660" s="49"/>
      <c r="BA660" s="49"/>
      <c r="BB660" s="49"/>
      <c r="BC660" s="49"/>
      <c r="BD660" s="49"/>
      <c r="BE660" s="49"/>
      <c r="BF660" s="49"/>
      <c r="BG660" s="49"/>
      <c r="BH660" s="49"/>
      <c r="BI660" s="49"/>
      <c r="BJ660" s="49"/>
      <c r="BK660" s="49"/>
      <c r="BL660" s="49"/>
      <c r="BM660" s="49"/>
      <c r="BN660" s="49"/>
      <c r="BO660" s="49"/>
      <c r="BP660" s="49"/>
      <c r="BQ660" s="49"/>
      <c r="BR660" s="49"/>
      <c r="BS660" s="49"/>
      <c r="BT660" s="49"/>
      <c r="BU660" s="49"/>
      <c r="BV660" s="49"/>
      <c r="BW660" s="49"/>
      <c r="BX660" s="49"/>
      <c r="BY660" s="49"/>
      <c r="BZ660" s="28"/>
      <c r="CA660" s="49"/>
      <c r="CB660" s="51"/>
      <c r="CC660" s="51"/>
      <c r="CD660" s="49"/>
      <c r="CE660" s="49"/>
      <c r="CF660" s="49"/>
      <c r="CG660" s="49"/>
      <c r="DA660" s="23"/>
      <c r="DB660" s="23"/>
      <c r="DC660" s="23"/>
      <c r="DD660" s="23"/>
      <c r="DE660" s="23"/>
      <c r="DF660" s="23"/>
      <c r="DG660" s="48"/>
      <c r="DH660" s="23"/>
      <c r="DQ660" s="16"/>
      <c r="DR660" s="16"/>
    </row>
    <row r="661" spans="1:122" s="50" customFormat="1" x14ac:dyDescent="0.2">
      <c r="A661" s="23"/>
      <c r="B661" s="46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47"/>
      <c r="S661" s="23"/>
      <c r="T661" s="48"/>
      <c r="U661" s="30"/>
      <c r="V661" s="30"/>
      <c r="W661" s="30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49"/>
      <c r="BF661" s="49"/>
      <c r="BG661" s="49"/>
      <c r="BH661" s="49"/>
      <c r="BI661" s="49"/>
      <c r="BJ661" s="49"/>
      <c r="BK661" s="49"/>
      <c r="BL661" s="49"/>
      <c r="BM661" s="49"/>
      <c r="BN661" s="49"/>
      <c r="BO661" s="49"/>
      <c r="BP661" s="49"/>
      <c r="BQ661" s="49"/>
      <c r="BR661" s="49"/>
      <c r="BS661" s="49"/>
      <c r="BT661" s="49"/>
      <c r="BU661" s="49"/>
      <c r="BV661" s="49"/>
      <c r="BW661" s="49"/>
      <c r="BX661" s="49"/>
      <c r="BY661" s="49"/>
      <c r="BZ661" s="28"/>
      <c r="CA661" s="49"/>
      <c r="CB661" s="51"/>
      <c r="CC661" s="51"/>
      <c r="CD661" s="49"/>
      <c r="CE661" s="49"/>
      <c r="CF661" s="49"/>
      <c r="CG661" s="49"/>
      <c r="DA661" s="23"/>
      <c r="DB661" s="23"/>
      <c r="DC661" s="23"/>
      <c r="DD661" s="23"/>
      <c r="DE661" s="23"/>
      <c r="DF661" s="23"/>
      <c r="DG661" s="48"/>
      <c r="DH661" s="23"/>
      <c r="DQ661" s="16"/>
      <c r="DR661" s="16"/>
    </row>
    <row r="662" spans="1:122" s="50" customFormat="1" x14ac:dyDescent="0.2">
      <c r="A662" s="23"/>
      <c r="B662" s="46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47"/>
      <c r="S662" s="23"/>
      <c r="T662" s="48"/>
      <c r="U662" s="30"/>
      <c r="V662" s="30"/>
      <c r="W662" s="30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  <c r="AV662" s="49"/>
      <c r="AW662" s="49"/>
      <c r="AX662" s="49"/>
      <c r="AY662" s="49"/>
      <c r="AZ662" s="49"/>
      <c r="BA662" s="49"/>
      <c r="BB662" s="49"/>
      <c r="BC662" s="49"/>
      <c r="BD662" s="49"/>
      <c r="BE662" s="49"/>
      <c r="BF662" s="49"/>
      <c r="BG662" s="49"/>
      <c r="BH662" s="49"/>
      <c r="BI662" s="49"/>
      <c r="BJ662" s="49"/>
      <c r="BK662" s="49"/>
      <c r="BL662" s="49"/>
      <c r="BM662" s="49"/>
      <c r="BN662" s="49"/>
      <c r="BO662" s="49"/>
      <c r="BP662" s="49"/>
      <c r="BQ662" s="49"/>
      <c r="BR662" s="49"/>
      <c r="BS662" s="49"/>
      <c r="BT662" s="49"/>
      <c r="BU662" s="49"/>
      <c r="BV662" s="49"/>
      <c r="BW662" s="49"/>
      <c r="BX662" s="49"/>
      <c r="BY662" s="49"/>
      <c r="BZ662" s="28"/>
      <c r="CA662" s="49"/>
      <c r="CB662" s="51"/>
      <c r="CC662" s="51"/>
      <c r="CD662" s="49"/>
      <c r="CE662" s="49"/>
      <c r="CF662" s="49"/>
      <c r="CG662" s="49"/>
      <c r="DA662" s="23"/>
      <c r="DB662" s="23"/>
      <c r="DC662" s="23"/>
      <c r="DD662" s="23"/>
      <c r="DE662" s="23"/>
      <c r="DF662" s="23"/>
      <c r="DG662" s="48"/>
      <c r="DH662" s="23"/>
      <c r="DQ662" s="16"/>
      <c r="DR662" s="16"/>
    </row>
    <row r="663" spans="1:122" s="50" customFormat="1" x14ac:dyDescent="0.2">
      <c r="A663" s="23"/>
      <c r="B663" s="46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47"/>
      <c r="S663" s="23"/>
      <c r="T663" s="48"/>
      <c r="U663" s="30"/>
      <c r="V663" s="30"/>
      <c r="W663" s="30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  <c r="AV663" s="49"/>
      <c r="AW663" s="49"/>
      <c r="AX663" s="49"/>
      <c r="AY663" s="49"/>
      <c r="AZ663" s="49"/>
      <c r="BA663" s="49"/>
      <c r="BB663" s="49"/>
      <c r="BC663" s="49"/>
      <c r="BD663" s="49"/>
      <c r="BE663" s="49"/>
      <c r="BF663" s="49"/>
      <c r="BG663" s="49"/>
      <c r="BH663" s="49"/>
      <c r="BI663" s="49"/>
      <c r="BJ663" s="49"/>
      <c r="BK663" s="49"/>
      <c r="BL663" s="49"/>
      <c r="BM663" s="49"/>
      <c r="BN663" s="49"/>
      <c r="BO663" s="49"/>
      <c r="BP663" s="49"/>
      <c r="BQ663" s="49"/>
      <c r="BR663" s="49"/>
      <c r="BS663" s="49"/>
      <c r="BT663" s="49"/>
      <c r="BU663" s="49"/>
      <c r="BV663" s="49"/>
      <c r="BW663" s="49"/>
      <c r="BX663" s="49"/>
      <c r="BY663" s="49"/>
      <c r="BZ663" s="28"/>
      <c r="CA663" s="49"/>
      <c r="CB663" s="51"/>
      <c r="CC663" s="51"/>
      <c r="CD663" s="49"/>
      <c r="CE663" s="49"/>
      <c r="CF663" s="49"/>
      <c r="CG663" s="49"/>
      <c r="DA663" s="23"/>
      <c r="DB663" s="23"/>
      <c r="DC663" s="23"/>
      <c r="DD663" s="23"/>
      <c r="DE663" s="23"/>
      <c r="DF663" s="23"/>
      <c r="DG663" s="48"/>
      <c r="DH663" s="23"/>
      <c r="DQ663" s="16"/>
      <c r="DR663" s="16"/>
    </row>
    <row r="664" spans="1:122" s="50" customFormat="1" x14ac:dyDescent="0.2">
      <c r="A664" s="23"/>
      <c r="B664" s="46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47"/>
      <c r="S664" s="23"/>
      <c r="T664" s="48"/>
      <c r="U664" s="30"/>
      <c r="V664" s="30"/>
      <c r="W664" s="30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  <c r="AV664" s="49"/>
      <c r="AW664" s="49"/>
      <c r="AX664" s="49"/>
      <c r="AY664" s="49"/>
      <c r="AZ664" s="49"/>
      <c r="BA664" s="49"/>
      <c r="BB664" s="49"/>
      <c r="BC664" s="49"/>
      <c r="BD664" s="49"/>
      <c r="BE664" s="49"/>
      <c r="BF664" s="49"/>
      <c r="BG664" s="49"/>
      <c r="BH664" s="49"/>
      <c r="BI664" s="49"/>
      <c r="BJ664" s="49"/>
      <c r="BK664" s="49"/>
      <c r="BL664" s="49"/>
      <c r="BM664" s="49"/>
      <c r="BN664" s="49"/>
      <c r="BO664" s="49"/>
      <c r="BP664" s="49"/>
      <c r="BQ664" s="49"/>
      <c r="BR664" s="49"/>
      <c r="BS664" s="49"/>
      <c r="BT664" s="49"/>
      <c r="BU664" s="49"/>
      <c r="BV664" s="49"/>
      <c r="BW664" s="49"/>
      <c r="BX664" s="49"/>
      <c r="BY664" s="49"/>
      <c r="BZ664" s="28"/>
      <c r="CA664" s="49"/>
      <c r="CB664" s="51"/>
      <c r="CC664" s="51"/>
      <c r="CD664" s="49"/>
      <c r="CE664" s="49"/>
      <c r="CF664" s="49"/>
      <c r="CG664" s="49"/>
      <c r="DA664" s="23"/>
      <c r="DB664" s="23"/>
      <c r="DC664" s="23"/>
      <c r="DD664" s="23"/>
      <c r="DE664" s="23"/>
      <c r="DF664" s="23"/>
      <c r="DG664" s="48"/>
      <c r="DH664" s="23"/>
      <c r="DQ664" s="16"/>
      <c r="DR664" s="16"/>
    </row>
    <row r="665" spans="1:122" s="50" customFormat="1" x14ac:dyDescent="0.2">
      <c r="A665" s="23"/>
      <c r="B665" s="46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47"/>
      <c r="S665" s="23"/>
      <c r="T665" s="48"/>
      <c r="U665" s="30"/>
      <c r="V665" s="30"/>
      <c r="W665" s="30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  <c r="AV665" s="49"/>
      <c r="AW665" s="49"/>
      <c r="AX665" s="49"/>
      <c r="AY665" s="49"/>
      <c r="AZ665" s="49"/>
      <c r="BA665" s="49"/>
      <c r="BB665" s="49"/>
      <c r="BC665" s="49"/>
      <c r="BD665" s="49"/>
      <c r="BE665" s="49"/>
      <c r="BF665" s="49"/>
      <c r="BG665" s="49"/>
      <c r="BH665" s="49"/>
      <c r="BI665" s="49"/>
      <c r="BJ665" s="49"/>
      <c r="BK665" s="49"/>
      <c r="BL665" s="49"/>
      <c r="BM665" s="49"/>
      <c r="BN665" s="49"/>
      <c r="BO665" s="49"/>
      <c r="BP665" s="49"/>
      <c r="BQ665" s="49"/>
      <c r="BR665" s="49"/>
      <c r="BS665" s="49"/>
      <c r="BT665" s="49"/>
      <c r="BU665" s="49"/>
      <c r="BV665" s="49"/>
      <c r="BW665" s="49"/>
      <c r="BX665" s="49"/>
      <c r="BY665" s="49"/>
      <c r="BZ665" s="28"/>
      <c r="CA665" s="49"/>
      <c r="CB665" s="51"/>
      <c r="CC665" s="51"/>
      <c r="CD665" s="49"/>
      <c r="CE665" s="49"/>
      <c r="CF665" s="49"/>
      <c r="CG665" s="49"/>
      <c r="DA665" s="23"/>
      <c r="DB665" s="23"/>
      <c r="DC665" s="23"/>
      <c r="DD665" s="23"/>
      <c r="DE665" s="23"/>
      <c r="DF665" s="23"/>
      <c r="DG665" s="48"/>
      <c r="DH665" s="23"/>
      <c r="DQ665" s="16"/>
      <c r="DR665" s="16"/>
    </row>
    <row r="666" spans="1:122" s="50" customFormat="1" x14ac:dyDescent="0.2">
      <c r="A666" s="23"/>
      <c r="B666" s="46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47"/>
      <c r="S666" s="23"/>
      <c r="T666" s="48"/>
      <c r="U666" s="30"/>
      <c r="V666" s="30"/>
      <c r="W666" s="30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  <c r="AV666" s="49"/>
      <c r="AW666" s="49"/>
      <c r="AX666" s="49"/>
      <c r="AY666" s="49"/>
      <c r="AZ666" s="49"/>
      <c r="BA666" s="49"/>
      <c r="BB666" s="49"/>
      <c r="BC666" s="49"/>
      <c r="BD666" s="49"/>
      <c r="BE666" s="49"/>
      <c r="BF666" s="49"/>
      <c r="BG666" s="49"/>
      <c r="BH666" s="49"/>
      <c r="BI666" s="49"/>
      <c r="BJ666" s="49"/>
      <c r="BK666" s="49"/>
      <c r="BL666" s="49"/>
      <c r="BM666" s="49"/>
      <c r="BN666" s="49"/>
      <c r="BO666" s="49"/>
      <c r="BP666" s="49"/>
      <c r="BQ666" s="49"/>
      <c r="BR666" s="49"/>
      <c r="BS666" s="49"/>
      <c r="BT666" s="49"/>
      <c r="BU666" s="49"/>
      <c r="BV666" s="49"/>
      <c r="BW666" s="49"/>
      <c r="BX666" s="49"/>
      <c r="BY666" s="49"/>
      <c r="BZ666" s="28"/>
      <c r="CA666" s="49"/>
      <c r="CB666" s="51"/>
      <c r="CC666" s="51"/>
      <c r="CD666" s="49"/>
      <c r="CE666" s="49"/>
      <c r="CF666" s="49"/>
      <c r="CG666" s="49"/>
      <c r="DA666" s="23"/>
      <c r="DB666" s="23"/>
      <c r="DC666" s="23"/>
      <c r="DD666" s="23"/>
      <c r="DE666" s="23"/>
      <c r="DF666" s="23"/>
      <c r="DG666" s="48"/>
      <c r="DH666" s="23"/>
      <c r="DQ666" s="16"/>
      <c r="DR666" s="16"/>
    </row>
    <row r="667" spans="1:122" s="50" customFormat="1" x14ac:dyDescent="0.2">
      <c r="A667" s="23"/>
      <c r="B667" s="46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47"/>
      <c r="S667" s="23"/>
      <c r="T667" s="48"/>
      <c r="U667" s="30"/>
      <c r="V667" s="30"/>
      <c r="W667" s="30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  <c r="AV667" s="49"/>
      <c r="AW667" s="49"/>
      <c r="AX667" s="49"/>
      <c r="AY667" s="49"/>
      <c r="AZ667" s="49"/>
      <c r="BA667" s="49"/>
      <c r="BB667" s="49"/>
      <c r="BC667" s="49"/>
      <c r="BD667" s="49"/>
      <c r="BE667" s="49"/>
      <c r="BF667" s="49"/>
      <c r="BG667" s="49"/>
      <c r="BH667" s="49"/>
      <c r="BI667" s="49"/>
      <c r="BJ667" s="49"/>
      <c r="BK667" s="49"/>
      <c r="BL667" s="49"/>
      <c r="BM667" s="49"/>
      <c r="BN667" s="49"/>
      <c r="BO667" s="49"/>
      <c r="BP667" s="49"/>
      <c r="BQ667" s="49"/>
      <c r="BR667" s="49"/>
      <c r="BS667" s="49"/>
      <c r="BT667" s="49"/>
      <c r="BU667" s="49"/>
      <c r="BV667" s="49"/>
      <c r="BW667" s="49"/>
      <c r="BX667" s="49"/>
      <c r="BY667" s="49"/>
      <c r="BZ667" s="28"/>
      <c r="CA667" s="49"/>
      <c r="CB667" s="51"/>
      <c r="CC667" s="51"/>
      <c r="CD667" s="49"/>
      <c r="CE667" s="49"/>
      <c r="CF667" s="49"/>
      <c r="CG667" s="49"/>
      <c r="DA667" s="23"/>
      <c r="DB667" s="23"/>
      <c r="DC667" s="23"/>
      <c r="DD667" s="23"/>
      <c r="DE667" s="23"/>
      <c r="DF667" s="23"/>
      <c r="DG667" s="48"/>
      <c r="DH667" s="23"/>
      <c r="DQ667" s="16"/>
      <c r="DR667" s="16"/>
    </row>
    <row r="668" spans="1:122" s="50" customFormat="1" x14ac:dyDescent="0.2">
      <c r="A668" s="23"/>
      <c r="B668" s="46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47"/>
      <c r="S668" s="23"/>
      <c r="T668" s="48"/>
      <c r="U668" s="30"/>
      <c r="V668" s="30"/>
      <c r="W668" s="30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  <c r="AV668" s="49"/>
      <c r="AW668" s="49"/>
      <c r="AX668" s="49"/>
      <c r="AY668" s="49"/>
      <c r="AZ668" s="49"/>
      <c r="BA668" s="49"/>
      <c r="BB668" s="49"/>
      <c r="BC668" s="49"/>
      <c r="BD668" s="49"/>
      <c r="BE668" s="49"/>
      <c r="BF668" s="49"/>
      <c r="BG668" s="49"/>
      <c r="BH668" s="49"/>
      <c r="BI668" s="49"/>
      <c r="BJ668" s="49"/>
      <c r="BK668" s="49"/>
      <c r="BL668" s="49"/>
      <c r="BM668" s="49"/>
      <c r="BN668" s="49"/>
      <c r="BO668" s="49"/>
      <c r="BP668" s="49"/>
      <c r="BQ668" s="49"/>
      <c r="BR668" s="49"/>
      <c r="BS668" s="49"/>
      <c r="BT668" s="49"/>
      <c r="BU668" s="49"/>
      <c r="BV668" s="49"/>
      <c r="BW668" s="49"/>
      <c r="BX668" s="49"/>
      <c r="BY668" s="49"/>
      <c r="BZ668" s="28"/>
      <c r="CA668" s="49"/>
      <c r="CB668" s="51"/>
      <c r="CC668" s="51"/>
      <c r="CD668" s="49"/>
      <c r="CE668" s="49"/>
      <c r="CF668" s="49"/>
      <c r="CG668" s="49"/>
      <c r="DA668" s="23"/>
      <c r="DB668" s="23"/>
      <c r="DC668" s="23"/>
      <c r="DD668" s="23"/>
      <c r="DE668" s="23"/>
      <c r="DF668" s="23"/>
      <c r="DG668" s="48"/>
      <c r="DH668" s="23"/>
      <c r="DQ668" s="16"/>
      <c r="DR668" s="16"/>
    </row>
    <row r="669" spans="1:122" s="50" customFormat="1" x14ac:dyDescent="0.2">
      <c r="A669" s="23"/>
      <c r="B669" s="46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47"/>
      <c r="S669" s="23"/>
      <c r="T669" s="48"/>
      <c r="U669" s="30"/>
      <c r="V669" s="30"/>
      <c r="W669" s="30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  <c r="AV669" s="49"/>
      <c r="AW669" s="49"/>
      <c r="AX669" s="49"/>
      <c r="AY669" s="49"/>
      <c r="AZ669" s="49"/>
      <c r="BA669" s="49"/>
      <c r="BB669" s="49"/>
      <c r="BC669" s="49"/>
      <c r="BD669" s="49"/>
      <c r="BE669" s="49"/>
      <c r="BF669" s="49"/>
      <c r="BG669" s="49"/>
      <c r="BH669" s="49"/>
      <c r="BI669" s="49"/>
      <c r="BJ669" s="49"/>
      <c r="BK669" s="49"/>
      <c r="BL669" s="49"/>
      <c r="BM669" s="49"/>
      <c r="BN669" s="49"/>
      <c r="BO669" s="49"/>
      <c r="BP669" s="49"/>
      <c r="BQ669" s="49"/>
      <c r="BR669" s="49"/>
      <c r="BS669" s="49"/>
      <c r="BT669" s="49"/>
      <c r="BU669" s="49"/>
      <c r="BV669" s="49"/>
      <c r="BW669" s="49"/>
      <c r="BX669" s="49"/>
      <c r="BY669" s="49"/>
      <c r="BZ669" s="28"/>
      <c r="CA669" s="49"/>
      <c r="CB669" s="51"/>
      <c r="CC669" s="51"/>
      <c r="CD669" s="49"/>
      <c r="CE669" s="49"/>
      <c r="CF669" s="49"/>
      <c r="CG669" s="49"/>
      <c r="DA669" s="23"/>
      <c r="DB669" s="23"/>
      <c r="DC669" s="23"/>
      <c r="DD669" s="23"/>
      <c r="DE669" s="23"/>
      <c r="DF669" s="23"/>
      <c r="DG669" s="48"/>
      <c r="DH669" s="23"/>
      <c r="DQ669" s="16"/>
      <c r="DR669" s="16"/>
    </row>
    <row r="670" spans="1:122" s="50" customFormat="1" x14ac:dyDescent="0.2">
      <c r="A670" s="23"/>
      <c r="B670" s="46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47"/>
      <c r="S670" s="23"/>
      <c r="T670" s="48"/>
      <c r="U670" s="30"/>
      <c r="V670" s="30"/>
      <c r="W670" s="30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  <c r="AV670" s="49"/>
      <c r="AW670" s="49"/>
      <c r="AX670" s="49"/>
      <c r="AY670" s="49"/>
      <c r="AZ670" s="49"/>
      <c r="BA670" s="49"/>
      <c r="BB670" s="49"/>
      <c r="BC670" s="49"/>
      <c r="BD670" s="49"/>
      <c r="BE670" s="49"/>
      <c r="BF670" s="49"/>
      <c r="BG670" s="49"/>
      <c r="BH670" s="49"/>
      <c r="BI670" s="49"/>
      <c r="BJ670" s="49"/>
      <c r="BK670" s="49"/>
      <c r="BL670" s="49"/>
      <c r="BM670" s="49"/>
      <c r="BN670" s="49"/>
      <c r="BO670" s="49"/>
      <c r="BP670" s="49"/>
      <c r="BQ670" s="49"/>
      <c r="BR670" s="49"/>
      <c r="BS670" s="49"/>
      <c r="BT670" s="49"/>
      <c r="BU670" s="49"/>
      <c r="BV670" s="49"/>
      <c r="BW670" s="49"/>
      <c r="BX670" s="49"/>
      <c r="BY670" s="49"/>
      <c r="BZ670" s="28"/>
      <c r="CA670" s="49"/>
      <c r="CB670" s="51"/>
      <c r="CC670" s="51"/>
      <c r="CD670" s="49"/>
      <c r="CE670" s="49"/>
      <c r="CF670" s="49"/>
      <c r="CG670" s="49"/>
      <c r="DA670" s="23"/>
      <c r="DB670" s="23"/>
      <c r="DC670" s="23"/>
      <c r="DD670" s="23"/>
      <c r="DE670" s="23"/>
      <c r="DF670" s="23"/>
      <c r="DG670" s="48"/>
      <c r="DH670" s="23"/>
      <c r="DQ670" s="16"/>
      <c r="DR670" s="16"/>
    </row>
    <row r="671" spans="1:122" s="50" customFormat="1" x14ac:dyDescent="0.2">
      <c r="A671" s="23"/>
      <c r="B671" s="46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47"/>
      <c r="S671" s="23"/>
      <c r="T671" s="48"/>
      <c r="U671" s="30"/>
      <c r="V671" s="30"/>
      <c r="W671" s="30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  <c r="AV671" s="49"/>
      <c r="AW671" s="49"/>
      <c r="AX671" s="49"/>
      <c r="AY671" s="49"/>
      <c r="AZ671" s="49"/>
      <c r="BA671" s="49"/>
      <c r="BB671" s="49"/>
      <c r="BC671" s="49"/>
      <c r="BD671" s="49"/>
      <c r="BE671" s="49"/>
      <c r="BF671" s="49"/>
      <c r="BG671" s="49"/>
      <c r="BH671" s="49"/>
      <c r="BI671" s="49"/>
      <c r="BJ671" s="49"/>
      <c r="BK671" s="49"/>
      <c r="BL671" s="49"/>
      <c r="BM671" s="49"/>
      <c r="BN671" s="49"/>
      <c r="BO671" s="49"/>
      <c r="BP671" s="49"/>
      <c r="BQ671" s="49"/>
      <c r="BR671" s="49"/>
      <c r="BS671" s="49"/>
      <c r="BT671" s="49"/>
      <c r="BU671" s="49"/>
      <c r="BV671" s="49"/>
      <c r="BW671" s="49"/>
      <c r="BX671" s="49"/>
      <c r="BY671" s="49"/>
      <c r="BZ671" s="28"/>
      <c r="CA671" s="49"/>
      <c r="CB671" s="51"/>
      <c r="CC671" s="51"/>
      <c r="CD671" s="49"/>
      <c r="CE671" s="49"/>
      <c r="CF671" s="49"/>
      <c r="CG671" s="49"/>
      <c r="DA671" s="23"/>
      <c r="DB671" s="23"/>
      <c r="DC671" s="23"/>
      <c r="DD671" s="23"/>
      <c r="DE671" s="23"/>
      <c r="DF671" s="23"/>
      <c r="DG671" s="48"/>
      <c r="DH671" s="23"/>
      <c r="DQ671" s="16"/>
      <c r="DR671" s="16"/>
    </row>
    <row r="672" spans="1:122" s="50" customFormat="1" x14ac:dyDescent="0.2">
      <c r="A672" s="23"/>
      <c r="B672" s="46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47"/>
      <c r="S672" s="23"/>
      <c r="T672" s="48"/>
      <c r="U672" s="30"/>
      <c r="V672" s="30"/>
      <c r="W672" s="30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  <c r="AV672" s="49"/>
      <c r="AW672" s="49"/>
      <c r="AX672" s="49"/>
      <c r="AY672" s="49"/>
      <c r="AZ672" s="49"/>
      <c r="BA672" s="49"/>
      <c r="BB672" s="49"/>
      <c r="BC672" s="49"/>
      <c r="BD672" s="49"/>
      <c r="BE672" s="49"/>
      <c r="BF672" s="49"/>
      <c r="BG672" s="49"/>
      <c r="BH672" s="49"/>
      <c r="BI672" s="49"/>
      <c r="BJ672" s="49"/>
      <c r="BK672" s="49"/>
      <c r="BL672" s="49"/>
      <c r="BM672" s="49"/>
      <c r="BN672" s="49"/>
      <c r="BO672" s="49"/>
      <c r="BP672" s="49"/>
      <c r="BQ672" s="49"/>
      <c r="BR672" s="49"/>
      <c r="BS672" s="49"/>
      <c r="BT672" s="49"/>
      <c r="BU672" s="49"/>
      <c r="BV672" s="49"/>
      <c r="BW672" s="49"/>
      <c r="BX672" s="49"/>
      <c r="BY672" s="49"/>
      <c r="BZ672" s="28"/>
      <c r="CA672" s="49"/>
      <c r="CB672" s="51"/>
      <c r="CC672" s="51"/>
      <c r="CD672" s="49"/>
      <c r="CE672" s="49"/>
      <c r="CF672" s="49"/>
      <c r="CG672" s="49"/>
      <c r="DA672" s="23"/>
      <c r="DB672" s="23"/>
      <c r="DC672" s="23"/>
      <c r="DD672" s="23"/>
      <c r="DE672" s="23"/>
      <c r="DF672" s="23"/>
      <c r="DG672" s="48"/>
      <c r="DH672" s="23"/>
      <c r="DQ672" s="16"/>
      <c r="DR672" s="16"/>
    </row>
    <row r="673" spans="1:122" s="50" customFormat="1" x14ac:dyDescent="0.2">
      <c r="A673" s="23"/>
      <c r="B673" s="46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47"/>
      <c r="S673" s="23"/>
      <c r="T673" s="48"/>
      <c r="U673" s="30"/>
      <c r="V673" s="30"/>
      <c r="W673" s="30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  <c r="AV673" s="49"/>
      <c r="AW673" s="49"/>
      <c r="AX673" s="49"/>
      <c r="AY673" s="49"/>
      <c r="AZ673" s="49"/>
      <c r="BA673" s="49"/>
      <c r="BB673" s="49"/>
      <c r="BC673" s="49"/>
      <c r="BD673" s="49"/>
      <c r="BE673" s="49"/>
      <c r="BF673" s="49"/>
      <c r="BG673" s="49"/>
      <c r="BH673" s="49"/>
      <c r="BI673" s="49"/>
      <c r="BJ673" s="49"/>
      <c r="BK673" s="49"/>
      <c r="BL673" s="49"/>
      <c r="BM673" s="49"/>
      <c r="BN673" s="49"/>
      <c r="BO673" s="49"/>
      <c r="BP673" s="49"/>
      <c r="BQ673" s="49"/>
      <c r="BR673" s="49"/>
      <c r="BS673" s="49"/>
      <c r="BT673" s="49"/>
      <c r="BU673" s="49"/>
      <c r="BV673" s="49"/>
      <c r="BW673" s="49"/>
      <c r="BX673" s="49"/>
      <c r="BY673" s="49"/>
      <c r="BZ673" s="28"/>
      <c r="CA673" s="49"/>
      <c r="CB673" s="51"/>
      <c r="CC673" s="51"/>
      <c r="CD673" s="49"/>
      <c r="CE673" s="49"/>
      <c r="CF673" s="49"/>
      <c r="CG673" s="49"/>
      <c r="DA673" s="23"/>
      <c r="DB673" s="23"/>
      <c r="DC673" s="23"/>
      <c r="DD673" s="23"/>
      <c r="DE673" s="23"/>
      <c r="DF673" s="23"/>
      <c r="DG673" s="48"/>
      <c r="DH673" s="23"/>
      <c r="DQ673" s="16"/>
      <c r="DR673" s="16"/>
    </row>
    <row r="674" spans="1:122" s="50" customFormat="1" x14ac:dyDescent="0.2">
      <c r="A674" s="23"/>
      <c r="B674" s="46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47"/>
      <c r="S674" s="23"/>
      <c r="T674" s="48"/>
      <c r="U674" s="30"/>
      <c r="V674" s="30"/>
      <c r="W674" s="30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49"/>
      <c r="BF674" s="49"/>
      <c r="BG674" s="49"/>
      <c r="BH674" s="49"/>
      <c r="BI674" s="49"/>
      <c r="BJ674" s="49"/>
      <c r="BK674" s="49"/>
      <c r="BL674" s="49"/>
      <c r="BM674" s="49"/>
      <c r="BN674" s="49"/>
      <c r="BO674" s="49"/>
      <c r="BP674" s="49"/>
      <c r="BQ674" s="49"/>
      <c r="BR674" s="49"/>
      <c r="BS674" s="49"/>
      <c r="BT674" s="49"/>
      <c r="BU674" s="49"/>
      <c r="BV674" s="49"/>
      <c r="BW674" s="49"/>
      <c r="BX674" s="49"/>
      <c r="BY674" s="49"/>
      <c r="BZ674" s="28"/>
      <c r="CA674" s="49"/>
      <c r="CB674" s="51"/>
      <c r="CC674" s="51"/>
      <c r="CD674" s="49"/>
      <c r="CE674" s="49"/>
      <c r="CF674" s="49"/>
      <c r="CG674" s="49"/>
      <c r="DA674" s="23"/>
      <c r="DB674" s="23"/>
      <c r="DC674" s="23"/>
      <c r="DD674" s="23"/>
      <c r="DE674" s="23"/>
      <c r="DF674" s="23"/>
      <c r="DG674" s="48"/>
      <c r="DH674" s="23"/>
      <c r="DQ674" s="16"/>
      <c r="DR674" s="16"/>
    </row>
    <row r="675" spans="1:122" s="50" customFormat="1" x14ac:dyDescent="0.2">
      <c r="A675" s="23"/>
      <c r="B675" s="46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47"/>
      <c r="S675" s="23"/>
      <c r="T675" s="48"/>
      <c r="U675" s="30"/>
      <c r="V675" s="30"/>
      <c r="W675" s="30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  <c r="AV675" s="49"/>
      <c r="AW675" s="49"/>
      <c r="AX675" s="49"/>
      <c r="AY675" s="49"/>
      <c r="AZ675" s="49"/>
      <c r="BA675" s="49"/>
      <c r="BB675" s="49"/>
      <c r="BC675" s="49"/>
      <c r="BD675" s="49"/>
      <c r="BE675" s="49"/>
      <c r="BF675" s="49"/>
      <c r="BG675" s="49"/>
      <c r="BH675" s="49"/>
      <c r="BI675" s="49"/>
      <c r="BJ675" s="49"/>
      <c r="BK675" s="49"/>
      <c r="BL675" s="49"/>
      <c r="BM675" s="49"/>
      <c r="BN675" s="49"/>
      <c r="BO675" s="49"/>
      <c r="BP675" s="49"/>
      <c r="BQ675" s="49"/>
      <c r="BR675" s="49"/>
      <c r="BS675" s="49"/>
      <c r="BT675" s="49"/>
      <c r="BU675" s="49"/>
      <c r="BV675" s="49"/>
      <c r="BW675" s="49"/>
      <c r="BX675" s="49"/>
      <c r="BY675" s="49"/>
      <c r="BZ675" s="28"/>
      <c r="CA675" s="49"/>
      <c r="CB675" s="51"/>
      <c r="CC675" s="51"/>
      <c r="CD675" s="49"/>
      <c r="CE675" s="49"/>
      <c r="CF675" s="49"/>
      <c r="CG675" s="49"/>
      <c r="DA675" s="23"/>
      <c r="DB675" s="23"/>
      <c r="DC675" s="23"/>
      <c r="DD675" s="23"/>
      <c r="DE675" s="23"/>
      <c r="DF675" s="23"/>
      <c r="DG675" s="48"/>
      <c r="DH675" s="23"/>
      <c r="DQ675" s="16"/>
      <c r="DR675" s="16"/>
    </row>
    <row r="676" spans="1:122" s="50" customFormat="1" x14ac:dyDescent="0.2">
      <c r="A676" s="23"/>
      <c r="B676" s="46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47"/>
      <c r="S676" s="23"/>
      <c r="T676" s="48"/>
      <c r="U676" s="30"/>
      <c r="V676" s="30"/>
      <c r="W676" s="30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  <c r="AV676" s="49"/>
      <c r="AW676" s="49"/>
      <c r="AX676" s="49"/>
      <c r="AY676" s="49"/>
      <c r="AZ676" s="49"/>
      <c r="BA676" s="49"/>
      <c r="BB676" s="49"/>
      <c r="BC676" s="49"/>
      <c r="BD676" s="49"/>
      <c r="BE676" s="49"/>
      <c r="BF676" s="49"/>
      <c r="BG676" s="49"/>
      <c r="BH676" s="49"/>
      <c r="BI676" s="49"/>
      <c r="BJ676" s="49"/>
      <c r="BK676" s="49"/>
      <c r="BL676" s="49"/>
      <c r="BM676" s="49"/>
      <c r="BN676" s="49"/>
      <c r="BO676" s="49"/>
      <c r="BP676" s="49"/>
      <c r="BQ676" s="49"/>
      <c r="BR676" s="49"/>
      <c r="BS676" s="49"/>
      <c r="BT676" s="49"/>
      <c r="BU676" s="49"/>
      <c r="BV676" s="49"/>
      <c r="BW676" s="49"/>
      <c r="BX676" s="49"/>
      <c r="BY676" s="49"/>
      <c r="BZ676" s="28"/>
      <c r="CA676" s="49"/>
      <c r="CB676" s="51"/>
      <c r="CC676" s="51"/>
      <c r="CD676" s="49"/>
      <c r="CE676" s="49"/>
      <c r="CF676" s="49"/>
      <c r="CG676" s="49"/>
      <c r="DA676" s="23"/>
      <c r="DB676" s="23"/>
      <c r="DC676" s="23"/>
      <c r="DD676" s="23"/>
      <c r="DE676" s="23"/>
      <c r="DF676" s="23"/>
      <c r="DG676" s="48"/>
      <c r="DH676" s="23"/>
      <c r="DQ676" s="16"/>
      <c r="DR676" s="16"/>
    </row>
    <row r="677" spans="1:122" s="50" customFormat="1" x14ac:dyDescent="0.2">
      <c r="A677" s="23"/>
      <c r="B677" s="46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47"/>
      <c r="S677" s="23"/>
      <c r="T677" s="48"/>
      <c r="U677" s="30"/>
      <c r="V677" s="30"/>
      <c r="W677" s="30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  <c r="AV677" s="49"/>
      <c r="AW677" s="49"/>
      <c r="AX677" s="49"/>
      <c r="AY677" s="49"/>
      <c r="AZ677" s="49"/>
      <c r="BA677" s="49"/>
      <c r="BB677" s="49"/>
      <c r="BC677" s="49"/>
      <c r="BD677" s="49"/>
      <c r="BE677" s="49"/>
      <c r="BF677" s="49"/>
      <c r="BG677" s="49"/>
      <c r="BH677" s="49"/>
      <c r="BI677" s="49"/>
      <c r="BJ677" s="49"/>
      <c r="BK677" s="49"/>
      <c r="BL677" s="49"/>
      <c r="BM677" s="49"/>
      <c r="BN677" s="49"/>
      <c r="BO677" s="49"/>
      <c r="BP677" s="49"/>
      <c r="BQ677" s="49"/>
      <c r="BR677" s="49"/>
      <c r="BS677" s="49"/>
      <c r="BT677" s="49"/>
      <c r="BU677" s="49"/>
      <c r="BV677" s="49"/>
      <c r="BW677" s="49"/>
      <c r="BX677" s="49"/>
      <c r="BY677" s="49"/>
      <c r="BZ677" s="28"/>
      <c r="CA677" s="49"/>
      <c r="CB677" s="51"/>
      <c r="CC677" s="51"/>
      <c r="CD677" s="49"/>
      <c r="CE677" s="49"/>
      <c r="CF677" s="49"/>
      <c r="CG677" s="49"/>
      <c r="DA677" s="23"/>
      <c r="DB677" s="23"/>
      <c r="DC677" s="23"/>
      <c r="DD677" s="23"/>
      <c r="DE677" s="23"/>
      <c r="DF677" s="23"/>
      <c r="DG677" s="48"/>
      <c r="DH677" s="23"/>
      <c r="DQ677" s="16"/>
      <c r="DR677" s="16"/>
    </row>
    <row r="678" spans="1:122" s="50" customFormat="1" x14ac:dyDescent="0.2">
      <c r="A678" s="23"/>
      <c r="B678" s="46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47"/>
      <c r="S678" s="23"/>
      <c r="T678" s="48"/>
      <c r="U678" s="30"/>
      <c r="V678" s="30"/>
      <c r="W678" s="30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  <c r="AV678" s="49"/>
      <c r="AW678" s="49"/>
      <c r="AX678" s="49"/>
      <c r="AY678" s="49"/>
      <c r="AZ678" s="49"/>
      <c r="BA678" s="49"/>
      <c r="BB678" s="49"/>
      <c r="BC678" s="49"/>
      <c r="BD678" s="49"/>
      <c r="BE678" s="49"/>
      <c r="BF678" s="49"/>
      <c r="BG678" s="49"/>
      <c r="BH678" s="49"/>
      <c r="BI678" s="49"/>
      <c r="BJ678" s="49"/>
      <c r="BK678" s="49"/>
      <c r="BL678" s="49"/>
      <c r="BM678" s="49"/>
      <c r="BN678" s="49"/>
      <c r="BO678" s="49"/>
      <c r="BP678" s="49"/>
      <c r="BQ678" s="49"/>
      <c r="BR678" s="49"/>
      <c r="BS678" s="49"/>
      <c r="BT678" s="49"/>
      <c r="BU678" s="49"/>
      <c r="BV678" s="49"/>
      <c r="BW678" s="49"/>
      <c r="BX678" s="49"/>
      <c r="BY678" s="49"/>
      <c r="BZ678" s="28"/>
      <c r="CA678" s="49"/>
      <c r="CB678" s="51"/>
      <c r="CC678" s="51"/>
      <c r="CD678" s="49"/>
      <c r="CE678" s="49"/>
      <c r="CF678" s="49"/>
      <c r="CG678" s="49"/>
      <c r="DA678" s="23"/>
      <c r="DB678" s="23"/>
      <c r="DC678" s="23"/>
      <c r="DD678" s="23"/>
      <c r="DE678" s="23"/>
      <c r="DF678" s="23"/>
      <c r="DG678" s="48"/>
      <c r="DH678" s="23"/>
      <c r="DQ678" s="16"/>
      <c r="DR678" s="16"/>
    </row>
    <row r="679" spans="1:122" s="50" customFormat="1" x14ac:dyDescent="0.2">
      <c r="A679" s="23"/>
      <c r="B679" s="46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47"/>
      <c r="S679" s="23"/>
      <c r="T679" s="48"/>
      <c r="U679" s="30"/>
      <c r="V679" s="30"/>
      <c r="W679" s="30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  <c r="AV679" s="49"/>
      <c r="AW679" s="49"/>
      <c r="AX679" s="49"/>
      <c r="AY679" s="49"/>
      <c r="AZ679" s="49"/>
      <c r="BA679" s="49"/>
      <c r="BB679" s="49"/>
      <c r="BC679" s="49"/>
      <c r="BD679" s="49"/>
      <c r="BE679" s="49"/>
      <c r="BF679" s="49"/>
      <c r="BG679" s="49"/>
      <c r="BH679" s="49"/>
      <c r="BI679" s="49"/>
      <c r="BJ679" s="49"/>
      <c r="BK679" s="49"/>
      <c r="BL679" s="49"/>
      <c r="BM679" s="49"/>
      <c r="BN679" s="49"/>
      <c r="BO679" s="49"/>
      <c r="BP679" s="49"/>
      <c r="BQ679" s="49"/>
      <c r="BR679" s="49"/>
      <c r="BS679" s="49"/>
      <c r="BT679" s="49"/>
      <c r="BU679" s="49"/>
      <c r="BV679" s="49"/>
      <c r="BW679" s="49"/>
      <c r="BX679" s="49"/>
      <c r="BY679" s="49"/>
      <c r="BZ679" s="28"/>
      <c r="CA679" s="49"/>
      <c r="CB679" s="51"/>
      <c r="CC679" s="51"/>
      <c r="CD679" s="49"/>
      <c r="CE679" s="49"/>
      <c r="CF679" s="49"/>
      <c r="CG679" s="49"/>
      <c r="DA679" s="23"/>
      <c r="DB679" s="23"/>
      <c r="DC679" s="23"/>
      <c r="DD679" s="23"/>
      <c r="DE679" s="23"/>
      <c r="DF679" s="23"/>
      <c r="DG679" s="48"/>
      <c r="DH679" s="23"/>
      <c r="DQ679" s="16"/>
      <c r="DR679" s="16"/>
    </row>
    <row r="680" spans="1:122" s="50" customFormat="1" x14ac:dyDescent="0.2">
      <c r="A680" s="23"/>
      <c r="B680" s="46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47"/>
      <c r="S680" s="23"/>
      <c r="T680" s="48"/>
      <c r="U680" s="30"/>
      <c r="V680" s="30"/>
      <c r="W680" s="30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  <c r="AV680" s="49"/>
      <c r="AW680" s="49"/>
      <c r="AX680" s="49"/>
      <c r="AY680" s="49"/>
      <c r="AZ680" s="49"/>
      <c r="BA680" s="49"/>
      <c r="BB680" s="49"/>
      <c r="BC680" s="49"/>
      <c r="BD680" s="49"/>
      <c r="BE680" s="49"/>
      <c r="BF680" s="49"/>
      <c r="BG680" s="49"/>
      <c r="BH680" s="49"/>
      <c r="BI680" s="49"/>
      <c r="BJ680" s="49"/>
      <c r="BK680" s="49"/>
      <c r="BL680" s="49"/>
      <c r="BM680" s="49"/>
      <c r="BN680" s="49"/>
      <c r="BO680" s="49"/>
      <c r="BP680" s="49"/>
      <c r="BQ680" s="49"/>
      <c r="BR680" s="49"/>
      <c r="BS680" s="49"/>
      <c r="BT680" s="49"/>
      <c r="BU680" s="49"/>
      <c r="BV680" s="49"/>
      <c r="BW680" s="49"/>
      <c r="BX680" s="49"/>
      <c r="BY680" s="49"/>
      <c r="BZ680" s="28"/>
      <c r="CA680" s="49"/>
      <c r="CB680" s="51"/>
      <c r="CC680" s="51"/>
      <c r="CD680" s="49"/>
      <c r="CE680" s="49"/>
      <c r="CF680" s="49"/>
      <c r="CG680" s="49"/>
      <c r="DA680" s="23"/>
      <c r="DB680" s="23"/>
      <c r="DC680" s="23"/>
      <c r="DD680" s="23"/>
      <c r="DE680" s="23"/>
      <c r="DF680" s="23"/>
      <c r="DG680" s="48"/>
      <c r="DH680" s="23"/>
      <c r="DQ680" s="16"/>
      <c r="DR680" s="16"/>
    </row>
    <row r="681" spans="1:122" s="50" customFormat="1" x14ac:dyDescent="0.2">
      <c r="A681" s="23"/>
      <c r="B681" s="46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47"/>
      <c r="S681" s="23"/>
      <c r="T681" s="48"/>
      <c r="U681" s="30"/>
      <c r="V681" s="30"/>
      <c r="W681" s="30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  <c r="AV681" s="49"/>
      <c r="AW681" s="49"/>
      <c r="AX681" s="49"/>
      <c r="AY681" s="49"/>
      <c r="AZ681" s="49"/>
      <c r="BA681" s="49"/>
      <c r="BB681" s="49"/>
      <c r="BC681" s="49"/>
      <c r="BD681" s="49"/>
      <c r="BE681" s="49"/>
      <c r="BF681" s="49"/>
      <c r="BG681" s="49"/>
      <c r="BH681" s="49"/>
      <c r="BI681" s="49"/>
      <c r="BJ681" s="49"/>
      <c r="BK681" s="49"/>
      <c r="BL681" s="49"/>
      <c r="BM681" s="49"/>
      <c r="BN681" s="49"/>
      <c r="BO681" s="49"/>
      <c r="BP681" s="49"/>
      <c r="BQ681" s="49"/>
      <c r="BR681" s="49"/>
      <c r="BS681" s="49"/>
      <c r="BT681" s="49"/>
      <c r="BU681" s="49"/>
      <c r="BV681" s="49"/>
      <c r="BW681" s="49"/>
      <c r="BX681" s="49"/>
      <c r="BY681" s="49"/>
      <c r="BZ681" s="28"/>
      <c r="CA681" s="49"/>
      <c r="CB681" s="51"/>
      <c r="CC681" s="51"/>
      <c r="CD681" s="49"/>
      <c r="CE681" s="49"/>
      <c r="CF681" s="49"/>
      <c r="CG681" s="49"/>
      <c r="DA681" s="23"/>
      <c r="DB681" s="23"/>
      <c r="DC681" s="23"/>
      <c r="DD681" s="23"/>
      <c r="DE681" s="23"/>
      <c r="DF681" s="23"/>
      <c r="DG681" s="48"/>
      <c r="DH681" s="23"/>
      <c r="DQ681" s="16"/>
      <c r="DR681" s="16"/>
    </row>
    <row r="682" spans="1:122" s="50" customFormat="1" x14ac:dyDescent="0.2">
      <c r="A682" s="23"/>
      <c r="B682" s="46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47"/>
      <c r="S682" s="23"/>
      <c r="T682" s="48"/>
      <c r="U682" s="30"/>
      <c r="V682" s="30"/>
      <c r="W682" s="30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  <c r="AV682" s="49"/>
      <c r="AW682" s="49"/>
      <c r="AX682" s="49"/>
      <c r="AY682" s="49"/>
      <c r="AZ682" s="49"/>
      <c r="BA682" s="49"/>
      <c r="BB682" s="49"/>
      <c r="BC682" s="49"/>
      <c r="BD682" s="49"/>
      <c r="BE682" s="49"/>
      <c r="BF682" s="49"/>
      <c r="BG682" s="49"/>
      <c r="BH682" s="49"/>
      <c r="BI682" s="49"/>
      <c r="BJ682" s="49"/>
      <c r="BK682" s="49"/>
      <c r="BL682" s="49"/>
      <c r="BM682" s="49"/>
      <c r="BN682" s="49"/>
      <c r="BO682" s="49"/>
      <c r="BP682" s="49"/>
      <c r="BQ682" s="49"/>
      <c r="BR682" s="49"/>
      <c r="BS682" s="49"/>
      <c r="BT682" s="49"/>
      <c r="BU682" s="49"/>
      <c r="BV682" s="49"/>
      <c r="BW682" s="49"/>
      <c r="BX682" s="49"/>
      <c r="BY682" s="49"/>
      <c r="BZ682" s="28"/>
      <c r="CA682" s="49"/>
      <c r="CB682" s="51"/>
      <c r="CC682" s="51"/>
      <c r="CD682" s="49"/>
      <c r="CE682" s="49"/>
      <c r="CF682" s="49"/>
      <c r="CG682" s="49"/>
      <c r="DA682" s="23"/>
      <c r="DB682" s="23"/>
      <c r="DC682" s="23"/>
      <c r="DD682" s="23"/>
      <c r="DE682" s="23"/>
      <c r="DF682" s="23"/>
      <c r="DG682" s="48"/>
      <c r="DH682" s="23"/>
      <c r="DQ682" s="16"/>
      <c r="DR682" s="16"/>
    </row>
    <row r="683" spans="1:122" s="50" customFormat="1" x14ac:dyDescent="0.2">
      <c r="A683" s="23"/>
      <c r="B683" s="46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47"/>
      <c r="S683" s="23"/>
      <c r="T683" s="48"/>
      <c r="U683" s="30"/>
      <c r="V683" s="30"/>
      <c r="W683" s="30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  <c r="AV683" s="49"/>
      <c r="AW683" s="49"/>
      <c r="AX683" s="49"/>
      <c r="AY683" s="49"/>
      <c r="AZ683" s="49"/>
      <c r="BA683" s="49"/>
      <c r="BB683" s="49"/>
      <c r="BC683" s="49"/>
      <c r="BD683" s="49"/>
      <c r="BE683" s="49"/>
      <c r="BF683" s="49"/>
      <c r="BG683" s="49"/>
      <c r="BH683" s="49"/>
      <c r="BI683" s="49"/>
      <c r="BJ683" s="49"/>
      <c r="BK683" s="49"/>
      <c r="BL683" s="49"/>
      <c r="BM683" s="49"/>
      <c r="BN683" s="49"/>
      <c r="BO683" s="49"/>
      <c r="BP683" s="49"/>
      <c r="BQ683" s="49"/>
      <c r="BR683" s="49"/>
      <c r="BS683" s="49"/>
      <c r="BT683" s="49"/>
      <c r="BU683" s="49"/>
      <c r="BV683" s="49"/>
      <c r="BW683" s="49"/>
      <c r="BX683" s="49"/>
      <c r="BY683" s="49"/>
      <c r="BZ683" s="28"/>
      <c r="CA683" s="49"/>
      <c r="CB683" s="51"/>
      <c r="CC683" s="51"/>
      <c r="CD683" s="49"/>
      <c r="CE683" s="49"/>
      <c r="CF683" s="49"/>
      <c r="CG683" s="49"/>
      <c r="DA683" s="23"/>
      <c r="DB683" s="23"/>
      <c r="DC683" s="23"/>
      <c r="DD683" s="23"/>
      <c r="DE683" s="23"/>
      <c r="DF683" s="23"/>
      <c r="DG683" s="48"/>
      <c r="DH683" s="23"/>
      <c r="DQ683" s="16"/>
      <c r="DR683" s="16"/>
    </row>
    <row r="684" spans="1:122" s="50" customFormat="1" x14ac:dyDescent="0.2">
      <c r="A684" s="23"/>
      <c r="B684" s="46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47"/>
      <c r="S684" s="23"/>
      <c r="T684" s="48"/>
      <c r="U684" s="30"/>
      <c r="V684" s="30"/>
      <c r="W684" s="30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  <c r="AV684" s="49"/>
      <c r="AW684" s="49"/>
      <c r="AX684" s="49"/>
      <c r="AY684" s="49"/>
      <c r="AZ684" s="49"/>
      <c r="BA684" s="49"/>
      <c r="BB684" s="49"/>
      <c r="BC684" s="49"/>
      <c r="BD684" s="49"/>
      <c r="BE684" s="49"/>
      <c r="BF684" s="49"/>
      <c r="BG684" s="49"/>
      <c r="BH684" s="49"/>
      <c r="BI684" s="49"/>
      <c r="BJ684" s="49"/>
      <c r="BK684" s="49"/>
      <c r="BL684" s="49"/>
      <c r="BM684" s="49"/>
      <c r="BN684" s="49"/>
      <c r="BO684" s="49"/>
      <c r="BP684" s="49"/>
      <c r="BQ684" s="49"/>
      <c r="BR684" s="49"/>
      <c r="BS684" s="49"/>
      <c r="BT684" s="49"/>
      <c r="BU684" s="49"/>
      <c r="BV684" s="49"/>
      <c r="BW684" s="49"/>
      <c r="BX684" s="49"/>
      <c r="BY684" s="49"/>
      <c r="BZ684" s="28"/>
      <c r="CA684" s="49"/>
      <c r="CB684" s="51"/>
      <c r="CC684" s="51"/>
      <c r="CD684" s="49"/>
      <c r="CE684" s="49"/>
      <c r="CF684" s="49"/>
      <c r="CG684" s="49"/>
      <c r="DA684" s="23"/>
      <c r="DB684" s="23"/>
      <c r="DC684" s="23"/>
      <c r="DD684" s="23"/>
      <c r="DE684" s="23"/>
      <c r="DF684" s="23"/>
      <c r="DG684" s="48"/>
      <c r="DH684" s="23"/>
      <c r="DQ684" s="16"/>
      <c r="DR684" s="16"/>
    </row>
    <row r="685" spans="1:122" s="50" customFormat="1" x14ac:dyDescent="0.2">
      <c r="A685" s="23"/>
      <c r="B685" s="46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47"/>
      <c r="S685" s="23"/>
      <c r="T685" s="48"/>
      <c r="U685" s="30"/>
      <c r="V685" s="30"/>
      <c r="W685" s="30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  <c r="AV685" s="49"/>
      <c r="AW685" s="49"/>
      <c r="AX685" s="49"/>
      <c r="AY685" s="49"/>
      <c r="AZ685" s="49"/>
      <c r="BA685" s="49"/>
      <c r="BB685" s="49"/>
      <c r="BC685" s="49"/>
      <c r="BD685" s="49"/>
      <c r="BE685" s="49"/>
      <c r="BF685" s="49"/>
      <c r="BG685" s="49"/>
      <c r="BH685" s="49"/>
      <c r="BI685" s="49"/>
      <c r="BJ685" s="49"/>
      <c r="BK685" s="49"/>
      <c r="BL685" s="49"/>
      <c r="BM685" s="49"/>
      <c r="BN685" s="49"/>
      <c r="BO685" s="49"/>
      <c r="BP685" s="49"/>
      <c r="BQ685" s="49"/>
      <c r="BR685" s="49"/>
      <c r="BS685" s="49"/>
      <c r="BT685" s="49"/>
      <c r="BU685" s="49"/>
      <c r="BV685" s="49"/>
      <c r="BW685" s="49"/>
      <c r="BX685" s="49"/>
      <c r="BY685" s="49"/>
      <c r="BZ685" s="28"/>
      <c r="CA685" s="49"/>
      <c r="CB685" s="51"/>
      <c r="CC685" s="51"/>
      <c r="CD685" s="49"/>
      <c r="CE685" s="49"/>
      <c r="CF685" s="49"/>
      <c r="CG685" s="49"/>
      <c r="DA685" s="23"/>
      <c r="DB685" s="23"/>
      <c r="DC685" s="23"/>
      <c r="DD685" s="23"/>
      <c r="DE685" s="23"/>
      <c r="DF685" s="23"/>
      <c r="DG685" s="48"/>
      <c r="DH685" s="23"/>
      <c r="DQ685" s="16"/>
      <c r="DR685" s="16"/>
    </row>
    <row r="686" spans="1:122" s="50" customFormat="1" x14ac:dyDescent="0.2">
      <c r="A686" s="23"/>
      <c r="B686" s="46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47"/>
      <c r="S686" s="23"/>
      <c r="T686" s="48"/>
      <c r="U686" s="30"/>
      <c r="V686" s="30"/>
      <c r="W686" s="30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  <c r="AV686" s="49"/>
      <c r="AW686" s="49"/>
      <c r="AX686" s="49"/>
      <c r="AY686" s="49"/>
      <c r="AZ686" s="49"/>
      <c r="BA686" s="49"/>
      <c r="BB686" s="49"/>
      <c r="BC686" s="49"/>
      <c r="BD686" s="49"/>
      <c r="BE686" s="49"/>
      <c r="BF686" s="49"/>
      <c r="BG686" s="49"/>
      <c r="BH686" s="49"/>
      <c r="BI686" s="49"/>
      <c r="BJ686" s="49"/>
      <c r="BK686" s="49"/>
      <c r="BL686" s="49"/>
      <c r="BM686" s="49"/>
      <c r="BN686" s="49"/>
      <c r="BO686" s="49"/>
      <c r="BP686" s="49"/>
      <c r="BQ686" s="49"/>
      <c r="BR686" s="49"/>
      <c r="BS686" s="49"/>
      <c r="BT686" s="49"/>
      <c r="BU686" s="49"/>
      <c r="BV686" s="49"/>
      <c r="BW686" s="49"/>
      <c r="BX686" s="49"/>
      <c r="BY686" s="49"/>
      <c r="BZ686" s="28"/>
      <c r="CA686" s="49"/>
      <c r="CB686" s="51"/>
      <c r="CC686" s="51"/>
      <c r="CD686" s="49"/>
      <c r="CE686" s="49"/>
      <c r="CF686" s="49"/>
      <c r="CG686" s="49"/>
      <c r="DA686" s="23"/>
      <c r="DB686" s="23"/>
      <c r="DC686" s="23"/>
      <c r="DD686" s="23"/>
      <c r="DE686" s="23"/>
      <c r="DF686" s="23"/>
      <c r="DG686" s="48"/>
      <c r="DH686" s="23"/>
      <c r="DQ686" s="16"/>
      <c r="DR686" s="16"/>
    </row>
    <row r="687" spans="1:122" s="50" customFormat="1" x14ac:dyDescent="0.2">
      <c r="A687" s="23"/>
      <c r="B687" s="46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47"/>
      <c r="S687" s="23"/>
      <c r="T687" s="48"/>
      <c r="U687" s="30"/>
      <c r="V687" s="30"/>
      <c r="W687" s="30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  <c r="AV687" s="49"/>
      <c r="AW687" s="49"/>
      <c r="AX687" s="49"/>
      <c r="AY687" s="49"/>
      <c r="AZ687" s="49"/>
      <c r="BA687" s="49"/>
      <c r="BB687" s="49"/>
      <c r="BC687" s="49"/>
      <c r="BD687" s="49"/>
      <c r="BE687" s="49"/>
      <c r="BF687" s="49"/>
      <c r="BG687" s="49"/>
      <c r="BH687" s="49"/>
      <c r="BI687" s="49"/>
      <c r="BJ687" s="49"/>
      <c r="BK687" s="49"/>
      <c r="BL687" s="49"/>
      <c r="BM687" s="49"/>
      <c r="BN687" s="49"/>
      <c r="BO687" s="49"/>
      <c r="BP687" s="49"/>
      <c r="BQ687" s="49"/>
      <c r="BR687" s="49"/>
      <c r="BS687" s="49"/>
      <c r="BT687" s="49"/>
      <c r="BU687" s="49"/>
      <c r="BV687" s="49"/>
      <c r="BW687" s="49"/>
      <c r="BX687" s="49"/>
      <c r="BY687" s="49"/>
      <c r="BZ687" s="28"/>
      <c r="CA687" s="49"/>
      <c r="CB687" s="51"/>
      <c r="CC687" s="51"/>
      <c r="CD687" s="49"/>
      <c r="CE687" s="49"/>
      <c r="CF687" s="49"/>
      <c r="CG687" s="49"/>
      <c r="DA687" s="23"/>
      <c r="DB687" s="23"/>
      <c r="DC687" s="23"/>
      <c r="DD687" s="23"/>
      <c r="DE687" s="23"/>
      <c r="DF687" s="23"/>
      <c r="DG687" s="48"/>
      <c r="DH687" s="23"/>
      <c r="DQ687" s="16"/>
      <c r="DR687" s="16"/>
    </row>
    <row r="688" spans="1:122" s="50" customFormat="1" x14ac:dyDescent="0.2">
      <c r="A688" s="23"/>
      <c r="B688" s="46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47"/>
      <c r="S688" s="23"/>
      <c r="T688" s="48"/>
      <c r="U688" s="30"/>
      <c r="V688" s="30"/>
      <c r="W688" s="30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  <c r="AV688" s="49"/>
      <c r="AW688" s="49"/>
      <c r="AX688" s="49"/>
      <c r="AY688" s="49"/>
      <c r="AZ688" s="49"/>
      <c r="BA688" s="49"/>
      <c r="BB688" s="49"/>
      <c r="BC688" s="49"/>
      <c r="BD688" s="49"/>
      <c r="BE688" s="49"/>
      <c r="BF688" s="49"/>
      <c r="BG688" s="49"/>
      <c r="BH688" s="49"/>
      <c r="BI688" s="49"/>
      <c r="BJ688" s="49"/>
      <c r="BK688" s="49"/>
      <c r="BL688" s="49"/>
      <c r="BM688" s="49"/>
      <c r="BN688" s="49"/>
      <c r="BO688" s="49"/>
      <c r="BP688" s="49"/>
      <c r="BQ688" s="49"/>
      <c r="BR688" s="49"/>
      <c r="BS688" s="49"/>
      <c r="BT688" s="49"/>
      <c r="BU688" s="49"/>
      <c r="BV688" s="49"/>
      <c r="BW688" s="49"/>
      <c r="BX688" s="49"/>
      <c r="BY688" s="49"/>
      <c r="BZ688" s="28"/>
      <c r="CA688" s="49"/>
      <c r="CB688" s="51"/>
      <c r="CC688" s="51"/>
      <c r="CD688" s="49"/>
      <c r="CE688" s="49"/>
      <c r="CF688" s="49"/>
      <c r="CG688" s="49"/>
      <c r="DA688" s="23"/>
      <c r="DB688" s="23"/>
      <c r="DC688" s="23"/>
      <c r="DD688" s="23"/>
      <c r="DE688" s="23"/>
      <c r="DF688" s="23"/>
      <c r="DG688" s="48"/>
      <c r="DH688" s="23"/>
      <c r="DQ688" s="16"/>
      <c r="DR688" s="16"/>
    </row>
    <row r="689" spans="1:122" s="50" customFormat="1" x14ac:dyDescent="0.2">
      <c r="A689" s="23"/>
      <c r="B689" s="46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47"/>
      <c r="S689" s="23"/>
      <c r="T689" s="48"/>
      <c r="U689" s="30"/>
      <c r="V689" s="30"/>
      <c r="W689" s="30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  <c r="AV689" s="49"/>
      <c r="AW689" s="49"/>
      <c r="AX689" s="49"/>
      <c r="AY689" s="49"/>
      <c r="AZ689" s="49"/>
      <c r="BA689" s="49"/>
      <c r="BB689" s="49"/>
      <c r="BC689" s="49"/>
      <c r="BD689" s="49"/>
      <c r="BE689" s="49"/>
      <c r="BF689" s="49"/>
      <c r="BG689" s="49"/>
      <c r="BH689" s="49"/>
      <c r="BI689" s="49"/>
      <c r="BJ689" s="49"/>
      <c r="BK689" s="49"/>
      <c r="BL689" s="49"/>
      <c r="BM689" s="49"/>
      <c r="BN689" s="49"/>
      <c r="BO689" s="49"/>
      <c r="BP689" s="49"/>
      <c r="BQ689" s="49"/>
      <c r="BR689" s="49"/>
      <c r="BS689" s="49"/>
      <c r="BT689" s="49"/>
      <c r="BU689" s="49"/>
      <c r="BV689" s="49"/>
      <c r="BW689" s="49"/>
      <c r="BX689" s="49"/>
      <c r="BY689" s="49"/>
      <c r="BZ689" s="28"/>
      <c r="CA689" s="49"/>
      <c r="CB689" s="51"/>
      <c r="CC689" s="51"/>
      <c r="CD689" s="49"/>
      <c r="CE689" s="49"/>
      <c r="CF689" s="49"/>
      <c r="CG689" s="49"/>
      <c r="DA689" s="23"/>
      <c r="DB689" s="23"/>
      <c r="DC689" s="23"/>
      <c r="DD689" s="23"/>
      <c r="DE689" s="23"/>
      <c r="DF689" s="23"/>
      <c r="DG689" s="48"/>
      <c r="DH689" s="23"/>
      <c r="DQ689" s="16"/>
      <c r="DR689" s="16"/>
    </row>
    <row r="690" spans="1:122" s="50" customFormat="1" x14ac:dyDescent="0.2">
      <c r="A690" s="23"/>
      <c r="B690" s="46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47"/>
      <c r="S690" s="23"/>
      <c r="T690" s="48"/>
      <c r="U690" s="30"/>
      <c r="V690" s="30"/>
      <c r="W690" s="30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  <c r="AV690" s="49"/>
      <c r="AW690" s="49"/>
      <c r="AX690" s="49"/>
      <c r="AY690" s="49"/>
      <c r="AZ690" s="49"/>
      <c r="BA690" s="49"/>
      <c r="BB690" s="49"/>
      <c r="BC690" s="49"/>
      <c r="BD690" s="49"/>
      <c r="BE690" s="49"/>
      <c r="BF690" s="49"/>
      <c r="BG690" s="49"/>
      <c r="BH690" s="49"/>
      <c r="BI690" s="49"/>
      <c r="BJ690" s="49"/>
      <c r="BK690" s="49"/>
      <c r="BL690" s="49"/>
      <c r="BM690" s="49"/>
      <c r="BN690" s="49"/>
      <c r="BO690" s="49"/>
      <c r="BP690" s="49"/>
      <c r="BQ690" s="49"/>
      <c r="BR690" s="49"/>
      <c r="BS690" s="49"/>
      <c r="BT690" s="49"/>
      <c r="BU690" s="49"/>
      <c r="BV690" s="49"/>
      <c r="BW690" s="49"/>
      <c r="BX690" s="49"/>
      <c r="BY690" s="49"/>
      <c r="BZ690" s="28"/>
      <c r="CA690" s="49"/>
      <c r="CB690" s="51"/>
      <c r="CC690" s="51"/>
      <c r="CD690" s="49"/>
      <c r="CE690" s="49"/>
      <c r="CF690" s="49"/>
      <c r="CG690" s="49"/>
      <c r="DA690" s="23"/>
      <c r="DB690" s="23"/>
      <c r="DC690" s="23"/>
      <c r="DD690" s="23"/>
      <c r="DE690" s="23"/>
      <c r="DF690" s="23"/>
      <c r="DG690" s="48"/>
      <c r="DH690" s="23"/>
      <c r="DQ690" s="16"/>
      <c r="DR690" s="16"/>
    </row>
    <row r="691" spans="1:122" s="50" customFormat="1" x14ac:dyDescent="0.2">
      <c r="A691" s="23"/>
      <c r="B691" s="46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47"/>
      <c r="S691" s="23"/>
      <c r="T691" s="48"/>
      <c r="U691" s="30"/>
      <c r="V691" s="30"/>
      <c r="W691" s="30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  <c r="AV691" s="49"/>
      <c r="AW691" s="49"/>
      <c r="AX691" s="49"/>
      <c r="AY691" s="49"/>
      <c r="AZ691" s="49"/>
      <c r="BA691" s="49"/>
      <c r="BB691" s="49"/>
      <c r="BC691" s="49"/>
      <c r="BD691" s="49"/>
      <c r="BE691" s="49"/>
      <c r="BF691" s="49"/>
      <c r="BG691" s="49"/>
      <c r="BH691" s="49"/>
      <c r="BI691" s="49"/>
      <c r="BJ691" s="49"/>
      <c r="BK691" s="49"/>
      <c r="BL691" s="49"/>
      <c r="BM691" s="49"/>
      <c r="BN691" s="49"/>
      <c r="BO691" s="49"/>
      <c r="BP691" s="49"/>
      <c r="BQ691" s="49"/>
      <c r="BR691" s="49"/>
      <c r="BS691" s="49"/>
      <c r="BT691" s="49"/>
      <c r="BU691" s="49"/>
      <c r="BV691" s="49"/>
      <c r="BW691" s="49"/>
      <c r="BX691" s="49"/>
      <c r="BY691" s="49"/>
      <c r="BZ691" s="28"/>
      <c r="CA691" s="49"/>
      <c r="CB691" s="51"/>
      <c r="CC691" s="51"/>
      <c r="CD691" s="49"/>
      <c r="CE691" s="49"/>
      <c r="CF691" s="49"/>
      <c r="CG691" s="49"/>
      <c r="DA691" s="23"/>
      <c r="DB691" s="23"/>
      <c r="DC691" s="23"/>
      <c r="DD691" s="23"/>
      <c r="DE691" s="23"/>
      <c r="DF691" s="23"/>
      <c r="DG691" s="48"/>
      <c r="DH691" s="23"/>
      <c r="DQ691" s="16"/>
      <c r="DR691" s="16"/>
    </row>
    <row r="692" spans="1:122" s="50" customFormat="1" x14ac:dyDescent="0.2">
      <c r="A692" s="23"/>
      <c r="B692" s="46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47"/>
      <c r="S692" s="23"/>
      <c r="T692" s="48"/>
      <c r="U692" s="30"/>
      <c r="V692" s="30"/>
      <c r="W692" s="30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  <c r="AV692" s="49"/>
      <c r="AW692" s="49"/>
      <c r="AX692" s="49"/>
      <c r="AY692" s="49"/>
      <c r="AZ692" s="49"/>
      <c r="BA692" s="49"/>
      <c r="BB692" s="49"/>
      <c r="BC692" s="49"/>
      <c r="BD692" s="49"/>
      <c r="BE692" s="49"/>
      <c r="BF692" s="49"/>
      <c r="BG692" s="49"/>
      <c r="BH692" s="49"/>
      <c r="BI692" s="49"/>
      <c r="BJ692" s="49"/>
      <c r="BK692" s="49"/>
      <c r="BL692" s="49"/>
      <c r="BM692" s="49"/>
      <c r="BN692" s="49"/>
      <c r="BO692" s="49"/>
      <c r="BP692" s="49"/>
      <c r="BQ692" s="49"/>
      <c r="BR692" s="49"/>
      <c r="BS692" s="49"/>
      <c r="BT692" s="49"/>
      <c r="BU692" s="49"/>
      <c r="BV692" s="49"/>
      <c r="BW692" s="49"/>
      <c r="BX692" s="49"/>
      <c r="BY692" s="49"/>
      <c r="BZ692" s="28"/>
      <c r="CA692" s="49"/>
      <c r="CB692" s="51"/>
      <c r="CC692" s="51"/>
      <c r="CD692" s="49"/>
      <c r="CE692" s="49"/>
      <c r="CF692" s="49"/>
      <c r="CG692" s="49"/>
      <c r="DA692" s="23"/>
      <c r="DB692" s="23"/>
      <c r="DC692" s="23"/>
      <c r="DD692" s="23"/>
      <c r="DE692" s="23"/>
      <c r="DF692" s="23"/>
      <c r="DG692" s="48"/>
      <c r="DH692" s="23"/>
      <c r="DQ692" s="16"/>
      <c r="DR692" s="16"/>
    </row>
    <row r="693" spans="1:122" s="50" customFormat="1" x14ac:dyDescent="0.2">
      <c r="A693" s="23"/>
      <c r="B693" s="46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47"/>
      <c r="S693" s="23"/>
      <c r="T693" s="48"/>
      <c r="U693" s="30"/>
      <c r="V693" s="30"/>
      <c r="W693" s="30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  <c r="AV693" s="49"/>
      <c r="AW693" s="49"/>
      <c r="AX693" s="49"/>
      <c r="AY693" s="49"/>
      <c r="AZ693" s="49"/>
      <c r="BA693" s="49"/>
      <c r="BB693" s="49"/>
      <c r="BC693" s="49"/>
      <c r="BD693" s="49"/>
      <c r="BE693" s="49"/>
      <c r="BF693" s="49"/>
      <c r="BG693" s="49"/>
      <c r="BH693" s="49"/>
      <c r="BI693" s="49"/>
      <c r="BJ693" s="49"/>
      <c r="BK693" s="49"/>
      <c r="BL693" s="49"/>
      <c r="BM693" s="49"/>
      <c r="BN693" s="49"/>
      <c r="BO693" s="49"/>
      <c r="BP693" s="49"/>
      <c r="BQ693" s="49"/>
      <c r="BR693" s="49"/>
      <c r="BS693" s="49"/>
      <c r="BT693" s="49"/>
      <c r="BU693" s="49"/>
      <c r="BV693" s="49"/>
      <c r="BW693" s="49"/>
      <c r="BX693" s="49"/>
      <c r="BY693" s="49"/>
      <c r="BZ693" s="28"/>
      <c r="CA693" s="49"/>
      <c r="CB693" s="51"/>
      <c r="CC693" s="51"/>
      <c r="CD693" s="49"/>
      <c r="CE693" s="49"/>
      <c r="CF693" s="49"/>
      <c r="CG693" s="49"/>
      <c r="DA693" s="23"/>
      <c r="DB693" s="23"/>
      <c r="DC693" s="23"/>
      <c r="DD693" s="23"/>
      <c r="DE693" s="23"/>
      <c r="DF693" s="23"/>
      <c r="DG693" s="48"/>
      <c r="DH693" s="23"/>
      <c r="DQ693" s="16"/>
      <c r="DR693" s="16"/>
    </row>
    <row r="694" spans="1:122" s="50" customFormat="1" x14ac:dyDescent="0.2">
      <c r="A694" s="23"/>
      <c r="B694" s="46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47"/>
      <c r="S694" s="23"/>
      <c r="T694" s="48"/>
      <c r="U694" s="30"/>
      <c r="V694" s="30"/>
      <c r="W694" s="30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  <c r="AV694" s="49"/>
      <c r="AW694" s="49"/>
      <c r="AX694" s="49"/>
      <c r="AY694" s="49"/>
      <c r="AZ694" s="49"/>
      <c r="BA694" s="49"/>
      <c r="BB694" s="49"/>
      <c r="BC694" s="49"/>
      <c r="BD694" s="49"/>
      <c r="BE694" s="49"/>
      <c r="BF694" s="49"/>
      <c r="BG694" s="49"/>
      <c r="BH694" s="49"/>
      <c r="BI694" s="49"/>
      <c r="BJ694" s="49"/>
      <c r="BK694" s="49"/>
      <c r="BL694" s="49"/>
      <c r="BM694" s="49"/>
      <c r="BN694" s="49"/>
      <c r="BO694" s="49"/>
      <c r="BP694" s="49"/>
      <c r="BQ694" s="49"/>
      <c r="BR694" s="49"/>
      <c r="BS694" s="49"/>
      <c r="BT694" s="49"/>
      <c r="BU694" s="49"/>
      <c r="BV694" s="49"/>
      <c r="BW694" s="49"/>
      <c r="BX694" s="49"/>
      <c r="BY694" s="49"/>
      <c r="BZ694" s="28"/>
      <c r="CA694" s="49"/>
      <c r="CB694" s="51"/>
      <c r="CC694" s="51"/>
      <c r="CD694" s="49"/>
      <c r="CE694" s="49"/>
      <c r="CF694" s="49"/>
      <c r="CG694" s="49"/>
      <c r="DA694" s="23"/>
      <c r="DB694" s="23"/>
      <c r="DC694" s="23"/>
      <c r="DD694" s="23"/>
      <c r="DE694" s="23"/>
      <c r="DF694" s="23"/>
      <c r="DG694" s="48"/>
      <c r="DH694" s="23"/>
      <c r="DQ694" s="16"/>
      <c r="DR694" s="16"/>
    </row>
    <row r="695" spans="1:122" s="50" customFormat="1" x14ac:dyDescent="0.2">
      <c r="A695" s="23"/>
      <c r="B695" s="46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47"/>
      <c r="S695" s="23"/>
      <c r="T695" s="48"/>
      <c r="U695" s="30"/>
      <c r="V695" s="30"/>
      <c r="W695" s="30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  <c r="AV695" s="49"/>
      <c r="AW695" s="49"/>
      <c r="AX695" s="49"/>
      <c r="AY695" s="49"/>
      <c r="AZ695" s="49"/>
      <c r="BA695" s="49"/>
      <c r="BB695" s="49"/>
      <c r="BC695" s="49"/>
      <c r="BD695" s="49"/>
      <c r="BE695" s="49"/>
      <c r="BF695" s="49"/>
      <c r="BG695" s="49"/>
      <c r="BH695" s="49"/>
      <c r="BI695" s="49"/>
      <c r="BJ695" s="49"/>
      <c r="BK695" s="49"/>
      <c r="BL695" s="49"/>
      <c r="BM695" s="49"/>
      <c r="BN695" s="49"/>
      <c r="BO695" s="49"/>
      <c r="BP695" s="49"/>
      <c r="BQ695" s="49"/>
      <c r="BR695" s="49"/>
      <c r="BS695" s="49"/>
      <c r="BT695" s="49"/>
      <c r="BU695" s="49"/>
      <c r="BV695" s="49"/>
      <c r="BW695" s="49"/>
      <c r="BX695" s="49"/>
      <c r="BY695" s="49"/>
      <c r="BZ695" s="28"/>
      <c r="CA695" s="49"/>
      <c r="CB695" s="51"/>
      <c r="CC695" s="51"/>
      <c r="CD695" s="49"/>
      <c r="CE695" s="49"/>
      <c r="CF695" s="49"/>
      <c r="CG695" s="49"/>
      <c r="DA695" s="23"/>
      <c r="DB695" s="23"/>
      <c r="DC695" s="23"/>
      <c r="DD695" s="23"/>
      <c r="DE695" s="23"/>
      <c r="DF695" s="23"/>
      <c r="DG695" s="48"/>
      <c r="DH695" s="23"/>
      <c r="DQ695" s="16"/>
      <c r="DR695" s="16"/>
    </row>
    <row r="696" spans="1:122" s="50" customFormat="1" x14ac:dyDescent="0.2">
      <c r="A696" s="23"/>
      <c r="B696" s="46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47"/>
      <c r="S696" s="23"/>
      <c r="T696" s="48"/>
      <c r="U696" s="30"/>
      <c r="V696" s="30"/>
      <c r="W696" s="30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  <c r="AV696" s="49"/>
      <c r="AW696" s="49"/>
      <c r="AX696" s="49"/>
      <c r="AY696" s="49"/>
      <c r="AZ696" s="49"/>
      <c r="BA696" s="49"/>
      <c r="BB696" s="49"/>
      <c r="BC696" s="49"/>
      <c r="BD696" s="49"/>
      <c r="BE696" s="49"/>
      <c r="BF696" s="49"/>
      <c r="BG696" s="49"/>
      <c r="BH696" s="49"/>
      <c r="BI696" s="49"/>
      <c r="BJ696" s="49"/>
      <c r="BK696" s="49"/>
      <c r="BL696" s="49"/>
      <c r="BM696" s="49"/>
      <c r="BN696" s="49"/>
      <c r="BO696" s="49"/>
      <c r="BP696" s="49"/>
      <c r="BQ696" s="49"/>
      <c r="BR696" s="49"/>
      <c r="BS696" s="49"/>
      <c r="BT696" s="49"/>
      <c r="BU696" s="49"/>
      <c r="BV696" s="49"/>
      <c r="BW696" s="49"/>
      <c r="BX696" s="49"/>
      <c r="BY696" s="49"/>
      <c r="BZ696" s="28"/>
      <c r="CA696" s="49"/>
      <c r="CB696" s="51"/>
      <c r="CC696" s="51"/>
      <c r="CD696" s="49"/>
      <c r="CE696" s="49"/>
      <c r="CF696" s="49"/>
      <c r="CG696" s="49"/>
      <c r="DA696" s="23"/>
      <c r="DB696" s="23"/>
      <c r="DC696" s="23"/>
      <c r="DD696" s="23"/>
      <c r="DE696" s="23"/>
      <c r="DF696" s="23"/>
      <c r="DG696" s="48"/>
      <c r="DH696" s="23"/>
      <c r="DQ696" s="16"/>
      <c r="DR696" s="16"/>
    </row>
    <row r="697" spans="1:122" s="50" customFormat="1" x14ac:dyDescent="0.2">
      <c r="A697" s="23"/>
      <c r="B697" s="46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47"/>
      <c r="S697" s="23"/>
      <c r="T697" s="48"/>
      <c r="U697" s="30"/>
      <c r="V697" s="30"/>
      <c r="W697" s="30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  <c r="AV697" s="49"/>
      <c r="AW697" s="49"/>
      <c r="AX697" s="49"/>
      <c r="AY697" s="49"/>
      <c r="AZ697" s="49"/>
      <c r="BA697" s="49"/>
      <c r="BB697" s="49"/>
      <c r="BC697" s="49"/>
      <c r="BD697" s="49"/>
      <c r="BE697" s="49"/>
      <c r="BF697" s="49"/>
      <c r="BG697" s="49"/>
      <c r="BH697" s="49"/>
      <c r="BI697" s="49"/>
      <c r="BJ697" s="49"/>
      <c r="BK697" s="49"/>
      <c r="BL697" s="49"/>
      <c r="BM697" s="49"/>
      <c r="BN697" s="49"/>
      <c r="BO697" s="49"/>
      <c r="BP697" s="49"/>
      <c r="BQ697" s="49"/>
      <c r="BR697" s="49"/>
      <c r="BS697" s="49"/>
      <c r="BT697" s="49"/>
      <c r="BU697" s="49"/>
      <c r="BV697" s="49"/>
      <c r="BW697" s="49"/>
      <c r="BX697" s="49"/>
      <c r="BY697" s="49"/>
      <c r="BZ697" s="28"/>
      <c r="CA697" s="49"/>
      <c r="CB697" s="51"/>
      <c r="CC697" s="51"/>
      <c r="CD697" s="49"/>
      <c r="CE697" s="49"/>
      <c r="CF697" s="49"/>
      <c r="CG697" s="49"/>
      <c r="DA697" s="23"/>
      <c r="DB697" s="23"/>
      <c r="DC697" s="23"/>
      <c r="DD697" s="23"/>
      <c r="DE697" s="23"/>
      <c r="DF697" s="23"/>
      <c r="DG697" s="48"/>
      <c r="DH697" s="23"/>
      <c r="DQ697" s="16"/>
      <c r="DR697" s="16"/>
    </row>
    <row r="698" spans="1:122" s="50" customFormat="1" x14ac:dyDescent="0.2">
      <c r="A698" s="23"/>
      <c r="B698" s="46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47"/>
      <c r="S698" s="23"/>
      <c r="T698" s="48"/>
      <c r="U698" s="30"/>
      <c r="V698" s="30"/>
      <c r="W698" s="30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  <c r="AV698" s="49"/>
      <c r="AW698" s="49"/>
      <c r="AX698" s="49"/>
      <c r="AY698" s="49"/>
      <c r="AZ698" s="49"/>
      <c r="BA698" s="49"/>
      <c r="BB698" s="49"/>
      <c r="BC698" s="49"/>
      <c r="BD698" s="49"/>
      <c r="BE698" s="49"/>
      <c r="BF698" s="49"/>
      <c r="BG698" s="49"/>
      <c r="BH698" s="49"/>
      <c r="BI698" s="49"/>
      <c r="BJ698" s="49"/>
      <c r="BK698" s="49"/>
      <c r="BL698" s="49"/>
      <c r="BM698" s="49"/>
      <c r="BN698" s="49"/>
      <c r="BO698" s="49"/>
      <c r="BP698" s="49"/>
      <c r="BQ698" s="49"/>
      <c r="BR698" s="49"/>
      <c r="BS698" s="49"/>
      <c r="BT698" s="49"/>
      <c r="BU698" s="49"/>
      <c r="BV698" s="49"/>
      <c r="BW698" s="49"/>
      <c r="BX698" s="49"/>
      <c r="BY698" s="49"/>
      <c r="BZ698" s="28"/>
      <c r="CA698" s="49"/>
      <c r="CB698" s="51"/>
      <c r="CC698" s="51"/>
      <c r="CD698" s="49"/>
      <c r="CE698" s="49"/>
      <c r="CF698" s="49"/>
      <c r="CG698" s="49"/>
      <c r="DA698" s="23"/>
      <c r="DB698" s="23"/>
      <c r="DC698" s="23"/>
      <c r="DD698" s="23"/>
      <c r="DE698" s="23"/>
      <c r="DF698" s="23"/>
      <c r="DG698" s="48"/>
      <c r="DH698" s="23"/>
      <c r="DQ698" s="16"/>
      <c r="DR698" s="16"/>
    </row>
    <row r="699" spans="1:122" s="50" customFormat="1" x14ac:dyDescent="0.2">
      <c r="A699" s="23"/>
      <c r="B699" s="46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47"/>
      <c r="S699" s="23"/>
      <c r="T699" s="48"/>
      <c r="U699" s="30"/>
      <c r="V699" s="30"/>
      <c r="W699" s="30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  <c r="AV699" s="49"/>
      <c r="AW699" s="49"/>
      <c r="AX699" s="49"/>
      <c r="AY699" s="49"/>
      <c r="AZ699" s="49"/>
      <c r="BA699" s="49"/>
      <c r="BB699" s="49"/>
      <c r="BC699" s="49"/>
      <c r="BD699" s="49"/>
      <c r="BE699" s="49"/>
      <c r="BF699" s="49"/>
      <c r="BG699" s="49"/>
      <c r="BH699" s="49"/>
      <c r="BI699" s="49"/>
      <c r="BJ699" s="49"/>
      <c r="BK699" s="49"/>
      <c r="BL699" s="49"/>
      <c r="BM699" s="49"/>
      <c r="BN699" s="49"/>
      <c r="BO699" s="49"/>
      <c r="BP699" s="49"/>
      <c r="BQ699" s="49"/>
      <c r="BR699" s="49"/>
      <c r="BS699" s="49"/>
      <c r="BT699" s="49"/>
      <c r="BU699" s="49"/>
      <c r="BV699" s="49"/>
      <c r="BW699" s="49"/>
      <c r="BX699" s="49"/>
      <c r="BY699" s="49"/>
      <c r="BZ699" s="28"/>
      <c r="CA699" s="49"/>
      <c r="CB699" s="51"/>
      <c r="CC699" s="51"/>
      <c r="CD699" s="49"/>
      <c r="CE699" s="49"/>
      <c r="CF699" s="49"/>
      <c r="CG699" s="49"/>
      <c r="DA699" s="23"/>
      <c r="DB699" s="23"/>
      <c r="DC699" s="23"/>
      <c r="DD699" s="23"/>
      <c r="DE699" s="23"/>
      <c r="DF699" s="23"/>
      <c r="DG699" s="48"/>
      <c r="DH699" s="23"/>
      <c r="DQ699" s="16"/>
      <c r="DR699" s="16"/>
    </row>
    <row r="700" spans="1:122" s="50" customFormat="1" x14ac:dyDescent="0.2">
      <c r="A700" s="23"/>
      <c r="B700" s="46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47"/>
      <c r="S700" s="23"/>
      <c r="T700" s="48"/>
      <c r="U700" s="30"/>
      <c r="V700" s="30"/>
      <c r="W700" s="30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  <c r="AV700" s="49"/>
      <c r="AW700" s="49"/>
      <c r="AX700" s="49"/>
      <c r="AY700" s="49"/>
      <c r="AZ700" s="49"/>
      <c r="BA700" s="49"/>
      <c r="BB700" s="49"/>
      <c r="BC700" s="49"/>
      <c r="BD700" s="49"/>
      <c r="BE700" s="49"/>
      <c r="BF700" s="49"/>
      <c r="BG700" s="49"/>
      <c r="BH700" s="49"/>
      <c r="BI700" s="49"/>
      <c r="BJ700" s="49"/>
      <c r="BK700" s="49"/>
      <c r="BL700" s="49"/>
      <c r="BM700" s="49"/>
      <c r="BN700" s="49"/>
      <c r="BO700" s="49"/>
      <c r="BP700" s="49"/>
      <c r="BQ700" s="49"/>
      <c r="BR700" s="49"/>
      <c r="BS700" s="49"/>
      <c r="BT700" s="49"/>
      <c r="BU700" s="49"/>
      <c r="BV700" s="49"/>
      <c r="BW700" s="49"/>
      <c r="BX700" s="49"/>
      <c r="BY700" s="49"/>
      <c r="BZ700" s="28"/>
      <c r="CA700" s="49"/>
      <c r="CB700" s="51"/>
      <c r="CC700" s="51"/>
      <c r="CD700" s="49"/>
      <c r="CE700" s="49"/>
      <c r="CF700" s="49"/>
      <c r="CG700" s="49"/>
      <c r="DA700" s="23"/>
      <c r="DB700" s="23"/>
      <c r="DC700" s="23"/>
      <c r="DD700" s="23"/>
      <c r="DE700" s="23"/>
      <c r="DF700" s="23"/>
      <c r="DG700" s="48"/>
      <c r="DH700" s="23"/>
      <c r="DQ700" s="16"/>
      <c r="DR700" s="16"/>
    </row>
    <row r="701" spans="1:122" s="50" customFormat="1" x14ac:dyDescent="0.2">
      <c r="A701" s="23"/>
      <c r="B701" s="46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47"/>
      <c r="S701" s="23"/>
      <c r="T701" s="48"/>
      <c r="U701" s="30"/>
      <c r="V701" s="30"/>
      <c r="W701" s="30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  <c r="AV701" s="49"/>
      <c r="AW701" s="49"/>
      <c r="AX701" s="49"/>
      <c r="AY701" s="49"/>
      <c r="AZ701" s="49"/>
      <c r="BA701" s="49"/>
      <c r="BB701" s="49"/>
      <c r="BC701" s="49"/>
      <c r="BD701" s="49"/>
      <c r="BE701" s="49"/>
      <c r="BF701" s="49"/>
      <c r="BG701" s="49"/>
      <c r="BH701" s="49"/>
      <c r="BI701" s="49"/>
      <c r="BJ701" s="49"/>
      <c r="BK701" s="49"/>
      <c r="BL701" s="49"/>
      <c r="BM701" s="49"/>
      <c r="BN701" s="49"/>
      <c r="BO701" s="49"/>
      <c r="BP701" s="49"/>
      <c r="BQ701" s="49"/>
      <c r="BR701" s="49"/>
      <c r="BS701" s="49"/>
      <c r="BT701" s="49"/>
      <c r="BU701" s="49"/>
      <c r="BV701" s="49"/>
      <c r="BW701" s="49"/>
      <c r="BX701" s="49"/>
      <c r="BY701" s="49"/>
      <c r="BZ701" s="28"/>
      <c r="CA701" s="49"/>
      <c r="CB701" s="51"/>
      <c r="CC701" s="51"/>
      <c r="CD701" s="49"/>
      <c r="CE701" s="49"/>
      <c r="CF701" s="49"/>
      <c r="CG701" s="49"/>
      <c r="DA701" s="23"/>
      <c r="DB701" s="23"/>
      <c r="DC701" s="23"/>
      <c r="DD701" s="23"/>
      <c r="DE701" s="23"/>
      <c r="DF701" s="23"/>
      <c r="DG701" s="48"/>
      <c r="DH701" s="23"/>
      <c r="DQ701" s="16"/>
      <c r="DR701" s="16"/>
    </row>
    <row r="702" spans="1:122" s="50" customFormat="1" x14ac:dyDescent="0.2">
      <c r="A702" s="23"/>
      <c r="B702" s="46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47"/>
      <c r="S702" s="23"/>
      <c r="T702" s="48"/>
      <c r="U702" s="30"/>
      <c r="V702" s="30"/>
      <c r="W702" s="30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  <c r="AV702" s="49"/>
      <c r="AW702" s="49"/>
      <c r="AX702" s="49"/>
      <c r="AY702" s="49"/>
      <c r="AZ702" s="49"/>
      <c r="BA702" s="49"/>
      <c r="BB702" s="49"/>
      <c r="BC702" s="49"/>
      <c r="BD702" s="49"/>
      <c r="BE702" s="49"/>
      <c r="BF702" s="49"/>
      <c r="BG702" s="49"/>
      <c r="BH702" s="49"/>
      <c r="BI702" s="49"/>
      <c r="BJ702" s="49"/>
      <c r="BK702" s="49"/>
      <c r="BL702" s="49"/>
      <c r="BM702" s="49"/>
      <c r="BN702" s="49"/>
      <c r="BO702" s="49"/>
      <c r="BP702" s="49"/>
      <c r="BQ702" s="49"/>
      <c r="BR702" s="49"/>
      <c r="BS702" s="49"/>
      <c r="BT702" s="49"/>
      <c r="BU702" s="49"/>
      <c r="BV702" s="49"/>
      <c r="BW702" s="49"/>
      <c r="BX702" s="49"/>
      <c r="BY702" s="49"/>
      <c r="BZ702" s="28"/>
      <c r="CA702" s="49"/>
      <c r="CB702" s="51"/>
      <c r="CC702" s="51"/>
      <c r="CD702" s="49"/>
      <c r="CE702" s="49"/>
      <c r="CF702" s="49"/>
      <c r="CG702" s="49"/>
      <c r="DA702" s="23"/>
      <c r="DB702" s="23"/>
      <c r="DC702" s="23"/>
      <c r="DD702" s="23"/>
      <c r="DE702" s="23"/>
      <c r="DF702" s="23"/>
      <c r="DG702" s="48"/>
      <c r="DH702" s="23"/>
      <c r="DQ702" s="16"/>
      <c r="DR702" s="16"/>
    </row>
    <row r="703" spans="1:122" s="50" customFormat="1" x14ac:dyDescent="0.2">
      <c r="A703" s="23"/>
      <c r="B703" s="46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47"/>
      <c r="S703" s="23"/>
      <c r="T703" s="48"/>
      <c r="U703" s="30"/>
      <c r="V703" s="30"/>
      <c r="W703" s="30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  <c r="AV703" s="49"/>
      <c r="AW703" s="49"/>
      <c r="AX703" s="49"/>
      <c r="AY703" s="49"/>
      <c r="AZ703" s="49"/>
      <c r="BA703" s="49"/>
      <c r="BB703" s="49"/>
      <c r="BC703" s="49"/>
      <c r="BD703" s="49"/>
      <c r="BE703" s="49"/>
      <c r="BF703" s="49"/>
      <c r="BG703" s="49"/>
      <c r="BH703" s="49"/>
      <c r="BI703" s="49"/>
      <c r="BJ703" s="49"/>
      <c r="BK703" s="49"/>
      <c r="BL703" s="49"/>
      <c r="BM703" s="49"/>
      <c r="BN703" s="49"/>
      <c r="BO703" s="49"/>
      <c r="BP703" s="49"/>
      <c r="BQ703" s="49"/>
      <c r="BR703" s="49"/>
      <c r="BS703" s="49"/>
      <c r="BT703" s="49"/>
      <c r="BU703" s="49"/>
      <c r="BV703" s="49"/>
      <c r="BW703" s="49"/>
      <c r="BX703" s="49"/>
      <c r="BY703" s="49"/>
      <c r="BZ703" s="28"/>
      <c r="CA703" s="49"/>
      <c r="CB703" s="51"/>
      <c r="CC703" s="51"/>
      <c r="CD703" s="49"/>
      <c r="CE703" s="49"/>
      <c r="CF703" s="49"/>
      <c r="CG703" s="49"/>
      <c r="DA703" s="23"/>
      <c r="DB703" s="23"/>
      <c r="DC703" s="23"/>
      <c r="DD703" s="23"/>
      <c r="DE703" s="23"/>
      <c r="DF703" s="23"/>
      <c r="DG703" s="48"/>
      <c r="DH703" s="23"/>
      <c r="DQ703" s="16"/>
      <c r="DR703" s="16"/>
    </row>
    <row r="704" spans="1:122" s="50" customFormat="1" x14ac:dyDescent="0.2">
      <c r="A704" s="23"/>
      <c r="B704" s="46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47"/>
      <c r="S704" s="23"/>
      <c r="T704" s="48"/>
      <c r="U704" s="30"/>
      <c r="V704" s="30"/>
      <c r="W704" s="30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  <c r="AV704" s="49"/>
      <c r="AW704" s="49"/>
      <c r="AX704" s="49"/>
      <c r="AY704" s="49"/>
      <c r="AZ704" s="49"/>
      <c r="BA704" s="49"/>
      <c r="BB704" s="49"/>
      <c r="BC704" s="49"/>
      <c r="BD704" s="49"/>
      <c r="BE704" s="49"/>
      <c r="BF704" s="49"/>
      <c r="BG704" s="49"/>
      <c r="BH704" s="49"/>
      <c r="BI704" s="49"/>
      <c r="BJ704" s="49"/>
      <c r="BK704" s="49"/>
      <c r="BL704" s="49"/>
      <c r="BM704" s="49"/>
      <c r="BN704" s="49"/>
      <c r="BO704" s="49"/>
      <c r="BP704" s="49"/>
      <c r="BQ704" s="49"/>
      <c r="BR704" s="49"/>
      <c r="BS704" s="49"/>
      <c r="BT704" s="49"/>
      <c r="BU704" s="49"/>
      <c r="BV704" s="49"/>
      <c r="BW704" s="49"/>
      <c r="BX704" s="49"/>
      <c r="BY704" s="49"/>
      <c r="BZ704" s="28"/>
      <c r="CA704" s="49"/>
      <c r="CB704" s="51"/>
      <c r="CC704" s="51"/>
      <c r="CD704" s="49"/>
      <c r="CE704" s="49"/>
      <c r="CF704" s="49"/>
      <c r="CG704" s="49"/>
      <c r="DA704" s="23"/>
      <c r="DB704" s="23"/>
      <c r="DC704" s="23"/>
      <c r="DD704" s="23"/>
      <c r="DE704" s="23"/>
      <c r="DF704" s="23"/>
      <c r="DG704" s="48"/>
      <c r="DH704" s="23"/>
      <c r="DQ704" s="16"/>
      <c r="DR704" s="16"/>
    </row>
    <row r="705" spans="1:122" s="50" customFormat="1" x14ac:dyDescent="0.2">
      <c r="A705" s="23"/>
      <c r="B705" s="46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47"/>
      <c r="S705" s="23"/>
      <c r="T705" s="48"/>
      <c r="U705" s="30"/>
      <c r="V705" s="30"/>
      <c r="W705" s="30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  <c r="AV705" s="49"/>
      <c r="AW705" s="49"/>
      <c r="AX705" s="49"/>
      <c r="AY705" s="49"/>
      <c r="AZ705" s="49"/>
      <c r="BA705" s="49"/>
      <c r="BB705" s="49"/>
      <c r="BC705" s="49"/>
      <c r="BD705" s="49"/>
      <c r="BE705" s="49"/>
      <c r="BF705" s="49"/>
      <c r="BG705" s="49"/>
      <c r="BH705" s="49"/>
      <c r="BI705" s="49"/>
      <c r="BJ705" s="49"/>
      <c r="BK705" s="49"/>
      <c r="BL705" s="49"/>
      <c r="BM705" s="49"/>
      <c r="BN705" s="49"/>
      <c r="BO705" s="49"/>
      <c r="BP705" s="49"/>
      <c r="BQ705" s="49"/>
      <c r="BR705" s="49"/>
      <c r="BS705" s="49"/>
      <c r="BT705" s="49"/>
      <c r="BU705" s="49"/>
      <c r="BV705" s="49"/>
      <c r="BW705" s="49"/>
      <c r="BX705" s="49"/>
      <c r="BY705" s="49"/>
      <c r="BZ705" s="28"/>
      <c r="CA705" s="49"/>
      <c r="CB705" s="51"/>
      <c r="CC705" s="51"/>
      <c r="CD705" s="49"/>
      <c r="CE705" s="49"/>
      <c r="CF705" s="49"/>
      <c r="CG705" s="49"/>
      <c r="DA705" s="23"/>
      <c r="DB705" s="23"/>
      <c r="DC705" s="23"/>
      <c r="DD705" s="23"/>
      <c r="DE705" s="23"/>
      <c r="DF705" s="23"/>
      <c r="DG705" s="48"/>
      <c r="DH705" s="23"/>
      <c r="DQ705" s="16"/>
      <c r="DR705" s="16"/>
    </row>
    <row r="706" spans="1:122" s="50" customFormat="1" x14ac:dyDescent="0.2">
      <c r="A706" s="23"/>
      <c r="B706" s="46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47"/>
      <c r="S706" s="23"/>
      <c r="T706" s="48"/>
      <c r="U706" s="30"/>
      <c r="V706" s="30"/>
      <c r="W706" s="30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  <c r="AV706" s="49"/>
      <c r="AW706" s="49"/>
      <c r="AX706" s="49"/>
      <c r="AY706" s="49"/>
      <c r="AZ706" s="49"/>
      <c r="BA706" s="49"/>
      <c r="BB706" s="49"/>
      <c r="BC706" s="49"/>
      <c r="BD706" s="49"/>
      <c r="BE706" s="49"/>
      <c r="BF706" s="49"/>
      <c r="BG706" s="49"/>
      <c r="BH706" s="49"/>
      <c r="BI706" s="49"/>
      <c r="BJ706" s="49"/>
      <c r="BK706" s="49"/>
      <c r="BL706" s="49"/>
      <c r="BM706" s="49"/>
      <c r="BN706" s="49"/>
      <c r="BO706" s="49"/>
      <c r="BP706" s="49"/>
      <c r="BQ706" s="49"/>
      <c r="BR706" s="49"/>
      <c r="BS706" s="49"/>
      <c r="BT706" s="49"/>
      <c r="BU706" s="49"/>
      <c r="BV706" s="49"/>
      <c r="BW706" s="49"/>
      <c r="BX706" s="49"/>
      <c r="BY706" s="49"/>
      <c r="BZ706" s="28"/>
      <c r="CA706" s="49"/>
      <c r="CB706" s="51"/>
      <c r="CC706" s="51"/>
      <c r="CD706" s="49"/>
      <c r="CE706" s="49"/>
      <c r="CF706" s="49"/>
      <c r="CG706" s="49"/>
      <c r="DA706" s="23"/>
      <c r="DB706" s="23"/>
      <c r="DC706" s="23"/>
      <c r="DD706" s="23"/>
      <c r="DE706" s="23"/>
      <c r="DF706" s="23"/>
      <c r="DG706" s="48"/>
      <c r="DH706" s="23"/>
      <c r="DQ706" s="16"/>
      <c r="DR706" s="16"/>
    </row>
    <row r="707" spans="1:122" s="50" customFormat="1" x14ac:dyDescent="0.2">
      <c r="A707" s="23"/>
      <c r="B707" s="46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47"/>
      <c r="S707" s="23"/>
      <c r="T707" s="48"/>
      <c r="U707" s="30"/>
      <c r="V707" s="30"/>
      <c r="W707" s="30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  <c r="AV707" s="49"/>
      <c r="AW707" s="49"/>
      <c r="AX707" s="49"/>
      <c r="AY707" s="49"/>
      <c r="AZ707" s="49"/>
      <c r="BA707" s="49"/>
      <c r="BB707" s="49"/>
      <c r="BC707" s="49"/>
      <c r="BD707" s="49"/>
      <c r="BE707" s="49"/>
      <c r="BF707" s="49"/>
      <c r="BG707" s="49"/>
      <c r="BH707" s="49"/>
      <c r="BI707" s="49"/>
      <c r="BJ707" s="49"/>
      <c r="BK707" s="49"/>
      <c r="BL707" s="49"/>
      <c r="BM707" s="49"/>
      <c r="BN707" s="49"/>
      <c r="BO707" s="49"/>
      <c r="BP707" s="49"/>
      <c r="BQ707" s="49"/>
      <c r="BR707" s="49"/>
      <c r="BS707" s="49"/>
      <c r="BT707" s="49"/>
      <c r="BU707" s="49"/>
      <c r="BV707" s="49"/>
      <c r="BW707" s="49"/>
      <c r="BX707" s="49"/>
      <c r="BY707" s="49"/>
      <c r="BZ707" s="28"/>
      <c r="CA707" s="49"/>
      <c r="CB707" s="51"/>
      <c r="CC707" s="51"/>
      <c r="CD707" s="49"/>
      <c r="CE707" s="49"/>
      <c r="CF707" s="49"/>
      <c r="CG707" s="49"/>
      <c r="DA707" s="23"/>
      <c r="DB707" s="23"/>
      <c r="DC707" s="23"/>
      <c r="DD707" s="23"/>
      <c r="DE707" s="23"/>
      <c r="DF707" s="23"/>
      <c r="DG707" s="48"/>
      <c r="DH707" s="23"/>
      <c r="DQ707" s="16"/>
      <c r="DR707" s="16"/>
    </row>
    <row r="708" spans="1:122" s="50" customFormat="1" x14ac:dyDescent="0.2">
      <c r="A708" s="23"/>
      <c r="B708" s="46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47"/>
      <c r="S708" s="23"/>
      <c r="T708" s="48"/>
      <c r="U708" s="30"/>
      <c r="V708" s="30"/>
      <c r="W708" s="30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  <c r="AV708" s="49"/>
      <c r="AW708" s="49"/>
      <c r="AX708" s="49"/>
      <c r="AY708" s="49"/>
      <c r="AZ708" s="49"/>
      <c r="BA708" s="49"/>
      <c r="BB708" s="49"/>
      <c r="BC708" s="49"/>
      <c r="BD708" s="49"/>
      <c r="BE708" s="49"/>
      <c r="BF708" s="49"/>
      <c r="BG708" s="49"/>
      <c r="BH708" s="49"/>
      <c r="BI708" s="49"/>
      <c r="BJ708" s="49"/>
      <c r="BK708" s="49"/>
      <c r="BL708" s="49"/>
      <c r="BM708" s="49"/>
      <c r="BN708" s="49"/>
      <c r="BO708" s="49"/>
      <c r="BP708" s="49"/>
      <c r="BQ708" s="49"/>
      <c r="BR708" s="49"/>
      <c r="BS708" s="49"/>
      <c r="BT708" s="49"/>
      <c r="BU708" s="49"/>
      <c r="BV708" s="49"/>
      <c r="BW708" s="49"/>
      <c r="BX708" s="49"/>
      <c r="BY708" s="49"/>
      <c r="BZ708" s="28"/>
      <c r="CA708" s="49"/>
      <c r="CB708" s="51"/>
      <c r="CC708" s="51"/>
      <c r="CD708" s="49"/>
      <c r="CE708" s="49"/>
      <c r="CF708" s="49"/>
      <c r="CG708" s="49"/>
      <c r="DA708" s="23"/>
      <c r="DB708" s="23"/>
      <c r="DC708" s="23"/>
      <c r="DD708" s="23"/>
      <c r="DE708" s="23"/>
      <c r="DF708" s="23"/>
      <c r="DG708" s="48"/>
      <c r="DH708" s="23"/>
      <c r="DQ708" s="16"/>
      <c r="DR708" s="16"/>
    </row>
    <row r="709" spans="1:122" s="50" customFormat="1" x14ac:dyDescent="0.2">
      <c r="A709" s="23"/>
      <c r="B709" s="46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47"/>
      <c r="S709" s="23"/>
      <c r="T709" s="48"/>
      <c r="U709" s="30"/>
      <c r="V709" s="30"/>
      <c r="W709" s="30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  <c r="AV709" s="49"/>
      <c r="AW709" s="49"/>
      <c r="AX709" s="49"/>
      <c r="AY709" s="49"/>
      <c r="AZ709" s="49"/>
      <c r="BA709" s="49"/>
      <c r="BB709" s="49"/>
      <c r="BC709" s="49"/>
      <c r="BD709" s="49"/>
      <c r="BE709" s="49"/>
      <c r="BF709" s="49"/>
      <c r="BG709" s="49"/>
      <c r="BH709" s="49"/>
      <c r="BI709" s="49"/>
      <c r="BJ709" s="49"/>
      <c r="BK709" s="49"/>
      <c r="BL709" s="49"/>
      <c r="BM709" s="49"/>
      <c r="BN709" s="49"/>
      <c r="BO709" s="49"/>
      <c r="BP709" s="49"/>
      <c r="BQ709" s="49"/>
      <c r="BR709" s="49"/>
      <c r="BS709" s="49"/>
      <c r="BT709" s="49"/>
      <c r="BU709" s="49"/>
      <c r="BV709" s="49"/>
      <c r="BW709" s="49"/>
      <c r="BX709" s="49"/>
      <c r="BY709" s="49"/>
      <c r="BZ709" s="28"/>
      <c r="CA709" s="49"/>
      <c r="CB709" s="51"/>
      <c r="CC709" s="51"/>
      <c r="CD709" s="49"/>
      <c r="CE709" s="49"/>
      <c r="CF709" s="49"/>
      <c r="CG709" s="49"/>
      <c r="DA709" s="23"/>
      <c r="DB709" s="23"/>
      <c r="DC709" s="23"/>
      <c r="DD709" s="23"/>
      <c r="DE709" s="23"/>
      <c r="DF709" s="23"/>
      <c r="DG709" s="48"/>
      <c r="DH709" s="23"/>
      <c r="DQ709" s="16"/>
      <c r="DR709" s="16"/>
    </row>
    <row r="710" spans="1:122" s="50" customFormat="1" x14ac:dyDescent="0.2">
      <c r="A710" s="23"/>
      <c r="B710" s="46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47"/>
      <c r="S710" s="23"/>
      <c r="T710" s="48"/>
      <c r="U710" s="30"/>
      <c r="V710" s="30"/>
      <c r="W710" s="30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  <c r="AV710" s="49"/>
      <c r="AW710" s="49"/>
      <c r="AX710" s="49"/>
      <c r="AY710" s="49"/>
      <c r="AZ710" s="49"/>
      <c r="BA710" s="49"/>
      <c r="BB710" s="49"/>
      <c r="BC710" s="49"/>
      <c r="BD710" s="49"/>
      <c r="BE710" s="49"/>
      <c r="BF710" s="49"/>
      <c r="BG710" s="49"/>
      <c r="BH710" s="49"/>
      <c r="BI710" s="49"/>
      <c r="BJ710" s="49"/>
      <c r="BK710" s="49"/>
      <c r="BL710" s="49"/>
      <c r="BM710" s="49"/>
      <c r="BN710" s="49"/>
      <c r="BO710" s="49"/>
      <c r="BP710" s="49"/>
      <c r="BQ710" s="49"/>
      <c r="BR710" s="49"/>
      <c r="BS710" s="49"/>
      <c r="BT710" s="49"/>
      <c r="BU710" s="49"/>
      <c r="BV710" s="49"/>
      <c r="BW710" s="49"/>
      <c r="BX710" s="49"/>
      <c r="BY710" s="49"/>
      <c r="BZ710" s="28"/>
      <c r="CA710" s="49"/>
      <c r="CB710" s="51"/>
      <c r="CC710" s="51"/>
      <c r="CD710" s="49"/>
      <c r="CE710" s="49"/>
      <c r="CF710" s="49"/>
      <c r="CG710" s="49"/>
      <c r="DA710" s="23"/>
      <c r="DB710" s="23"/>
      <c r="DC710" s="23"/>
      <c r="DD710" s="23"/>
      <c r="DE710" s="23"/>
      <c r="DF710" s="23"/>
      <c r="DG710" s="48"/>
      <c r="DH710" s="23"/>
      <c r="DQ710" s="16"/>
      <c r="DR710" s="16"/>
    </row>
    <row r="711" spans="1:122" s="50" customFormat="1" x14ac:dyDescent="0.2">
      <c r="A711" s="23"/>
      <c r="B711" s="46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47"/>
      <c r="S711" s="23"/>
      <c r="T711" s="48"/>
      <c r="U711" s="30"/>
      <c r="V711" s="30"/>
      <c r="W711" s="30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  <c r="AV711" s="49"/>
      <c r="AW711" s="49"/>
      <c r="AX711" s="49"/>
      <c r="AY711" s="49"/>
      <c r="AZ711" s="49"/>
      <c r="BA711" s="49"/>
      <c r="BB711" s="49"/>
      <c r="BC711" s="49"/>
      <c r="BD711" s="49"/>
      <c r="BE711" s="49"/>
      <c r="BF711" s="49"/>
      <c r="BG711" s="49"/>
      <c r="BH711" s="49"/>
      <c r="BI711" s="49"/>
      <c r="BJ711" s="49"/>
      <c r="BK711" s="49"/>
      <c r="BL711" s="49"/>
      <c r="BM711" s="49"/>
      <c r="BN711" s="49"/>
      <c r="BO711" s="49"/>
      <c r="BP711" s="49"/>
      <c r="BQ711" s="49"/>
      <c r="BR711" s="49"/>
      <c r="BS711" s="49"/>
      <c r="BT711" s="49"/>
      <c r="BU711" s="49"/>
      <c r="BV711" s="49"/>
      <c r="BW711" s="49"/>
      <c r="BX711" s="49"/>
      <c r="BY711" s="49"/>
      <c r="BZ711" s="28"/>
      <c r="CA711" s="49"/>
      <c r="CB711" s="51"/>
      <c r="CC711" s="51"/>
      <c r="CD711" s="49"/>
      <c r="CE711" s="49"/>
      <c r="CF711" s="49"/>
      <c r="CG711" s="49"/>
      <c r="DA711" s="23"/>
      <c r="DB711" s="23"/>
      <c r="DC711" s="23"/>
      <c r="DD711" s="23"/>
      <c r="DE711" s="23"/>
      <c r="DF711" s="23"/>
      <c r="DG711" s="48"/>
      <c r="DH711" s="23"/>
      <c r="DQ711" s="16"/>
      <c r="DR711" s="16"/>
    </row>
    <row r="712" spans="1:122" s="50" customFormat="1" x14ac:dyDescent="0.2">
      <c r="A712" s="23"/>
      <c r="B712" s="46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47"/>
      <c r="S712" s="23"/>
      <c r="T712" s="48"/>
      <c r="U712" s="30"/>
      <c r="V712" s="30"/>
      <c r="W712" s="30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  <c r="AV712" s="49"/>
      <c r="AW712" s="49"/>
      <c r="AX712" s="49"/>
      <c r="AY712" s="49"/>
      <c r="AZ712" s="49"/>
      <c r="BA712" s="49"/>
      <c r="BB712" s="49"/>
      <c r="BC712" s="49"/>
      <c r="BD712" s="49"/>
      <c r="BE712" s="49"/>
      <c r="BF712" s="49"/>
      <c r="BG712" s="49"/>
      <c r="BH712" s="49"/>
      <c r="BI712" s="49"/>
      <c r="BJ712" s="49"/>
      <c r="BK712" s="49"/>
      <c r="BL712" s="49"/>
      <c r="BM712" s="49"/>
      <c r="BN712" s="49"/>
      <c r="BO712" s="49"/>
      <c r="BP712" s="49"/>
      <c r="BQ712" s="49"/>
      <c r="BR712" s="49"/>
      <c r="BS712" s="49"/>
      <c r="BT712" s="49"/>
      <c r="BU712" s="49"/>
      <c r="BV712" s="49"/>
      <c r="BW712" s="49"/>
      <c r="BX712" s="49"/>
      <c r="BY712" s="49"/>
      <c r="BZ712" s="28"/>
      <c r="CA712" s="49"/>
      <c r="CB712" s="51"/>
      <c r="CC712" s="51"/>
      <c r="CD712" s="49"/>
      <c r="CE712" s="49"/>
      <c r="CF712" s="49"/>
      <c r="CG712" s="49"/>
      <c r="DA712" s="23"/>
      <c r="DB712" s="23"/>
      <c r="DC712" s="23"/>
      <c r="DD712" s="23"/>
      <c r="DE712" s="23"/>
      <c r="DF712" s="23"/>
      <c r="DG712" s="48"/>
      <c r="DH712" s="23"/>
      <c r="DQ712" s="16"/>
      <c r="DR712" s="16"/>
    </row>
    <row r="713" spans="1:122" s="50" customFormat="1" x14ac:dyDescent="0.2">
      <c r="A713" s="23"/>
      <c r="B713" s="46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47"/>
      <c r="S713" s="23"/>
      <c r="T713" s="48"/>
      <c r="U713" s="30"/>
      <c r="V713" s="30"/>
      <c r="W713" s="30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  <c r="AV713" s="49"/>
      <c r="AW713" s="49"/>
      <c r="AX713" s="49"/>
      <c r="AY713" s="49"/>
      <c r="AZ713" s="49"/>
      <c r="BA713" s="49"/>
      <c r="BB713" s="49"/>
      <c r="BC713" s="49"/>
      <c r="BD713" s="49"/>
      <c r="BE713" s="49"/>
      <c r="BF713" s="49"/>
      <c r="BG713" s="49"/>
      <c r="BH713" s="49"/>
      <c r="BI713" s="49"/>
      <c r="BJ713" s="49"/>
      <c r="BK713" s="49"/>
      <c r="BL713" s="49"/>
      <c r="BM713" s="49"/>
      <c r="BN713" s="49"/>
      <c r="BO713" s="49"/>
      <c r="BP713" s="49"/>
      <c r="BQ713" s="49"/>
      <c r="BR713" s="49"/>
      <c r="BS713" s="49"/>
      <c r="BT713" s="49"/>
      <c r="BU713" s="49"/>
      <c r="BV713" s="49"/>
      <c r="BW713" s="49"/>
      <c r="BX713" s="49"/>
      <c r="BY713" s="49"/>
      <c r="BZ713" s="28"/>
      <c r="CA713" s="49"/>
      <c r="CB713" s="51"/>
      <c r="CC713" s="51"/>
      <c r="CD713" s="49"/>
      <c r="CE713" s="49"/>
      <c r="CF713" s="49"/>
      <c r="CG713" s="49"/>
      <c r="DA713" s="23"/>
      <c r="DB713" s="23"/>
      <c r="DC713" s="23"/>
      <c r="DD713" s="23"/>
      <c r="DE713" s="23"/>
      <c r="DF713" s="23"/>
      <c r="DG713" s="48"/>
      <c r="DH713" s="23"/>
      <c r="DQ713" s="16"/>
      <c r="DR713" s="16"/>
    </row>
    <row r="714" spans="1:122" s="50" customFormat="1" x14ac:dyDescent="0.2">
      <c r="A714" s="23"/>
      <c r="B714" s="46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47"/>
      <c r="S714" s="23"/>
      <c r="T714" s="48"/>
      <c r="U714" s="30"/>
      <c r="V714" s="30"/>
      <c r="W714" s="30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  <c r="AV714" s="49"/>
      <c r="AW714" s="49"/>
      <c r="AX714" s="49"/>
      <c r="AY714" s="49"/>
      <c r="AZ714" s="49"/>
      <c r="BA714" s="49"/>
      <c r="BB714" s="49"/>
      <c r="BC714" s="49"/>
      <c r="BD714" s="49"/>
      <c r="BE714" s="49"/>
      <c r="BF714" s="49"/>
      <c r="BG714" s="49"/>
      <c r="BH714" s="49"/>
      <c r="BI714" s="49"/>
      <c r="BJ714" s="49"/>
      <c r="BK714" s="49"/>
      <c r="BL714" s="49"/>
      <c r="BM714" s="49"/>
      <c r="BN714" s="49"/>
      <c r="BO714" s="49"/>
      <c r="BP714" s="49"/>
      <c r="BQ714" s="49"/>
      <c r="BR714" s="49"/>
      <c r="BS714" s="49"/>
      <c r="BT714" s="49"/>
      <c r="BU714" s="49"/>
      <c r="BV714" s="49"/>
      <c r="BW714" s="49"/>
      <c r="BX714" s="49"/>
      <c r="BY714" s="49"/>
      <c r="BZ714" s="28"/>
      <c r="CA714" s="49"/>
      <c r="CB714" s="51"/>
      <c r="CC714" s="51"/>
      <c r="CD714" s="49"/>
      <c r="CE714" s="49"/>
      <c r="CF714" s="49"/>
      <c r="CG714" s="49"/>
      <c r="DA714" s="23"/>
      <c r="DB714" s="23"/>
      <c r="DC714" s="23"/>
      <c r="DD714" s="23"/>
      <c r="DE714" s="23"/>
      <c r="DF714" s="23"/>
      <c r="DG714" s="48"/>
      <c r="DH714" s="23"/>
      <c r="DQ714" s="16"/>
      <c r="DR714" s="16"/>
    </row>
    <row r="715" spans="1:122" s="50" customFormat="1" x14ac:dyDescent="0.2">
      <c r="A715" s="23"/>
      <c r="B715" s="46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47"/>
      <c r="S715" s="23"/>
      <c r="T715" s="48"/>
      <c r="U715" s="30"/>
      <c r="V715" s="30"/>
      <c r="W715" s="30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  <c r="AV715" s="49"/>
      <c r="AW715" s="49"/>
      <c r="AX715" s="49"/>
      <c r="AY715" s="49"/>
      <c r="AZ715" s="49"/>
      <c r="BA715" s="49"/>
      <c r="BB715" s="49"/>
      <c r="BC715" s="49"/>
      <c r="BD715" s="49"/>
      <c r="BE715" s="49"/>
      <c r="BF715" s="49"/>
      <c r="BG715" s="49"/>
      <c r="BH715" s="49"/>
      <c r="BI715" s="49"/>
      <c r="BJ715" s="49"/>
      <c r="BK715" s="49"/>
      <c r="BL715" s="49"/>
      <c r="BM715" s="49"/>
      <c r="BN715" s="49"/>
      <c r="BO715" s="49"/>
      <c r="BP715" s="49"/>
      <c r="BQ715" s="49"/>
      <c r="BR715" s="49"/>
      <c r="BS715" s="49"/>
      <c r="BT715" s="49"/>
      <c r="BU715" s="49"/>
      <c r="BV715" s="49"/>
      <c r="BW715" s="49"/>
      <c r="BX715" s="49"/>
      <c r="BY715" s="49"/>
      <c r="BZ715" s="28"/>
      <c r="CA715" s="49"/>
      <c r="CB715" s="51"/>
      <c r="CC715" s="51"/>
      <c r="CD715" s="49"/>
      <c r="CE715" s="49"/>
      <c r="CF715" s="49"/>
      <c r="CG715" s="49"/>
      <c r="DA715" s="23"/>
      <c r="DB715" s="23"/>
      <c r="DC715" s="23"/>
      <c r="DD715" s="23"/>
      <c r="DE715" s="23"/>
      <c r="DF715" s="23"/>
      <c r="DG715" s="48"/>
      <c r="DH715" s="23"/>
      <c r="DQ715" s="16"/>
      <c r="DR715" s="16"/>
    </row>
    <row r="716" spans="1:122" s="50" customFormat="1" x14ac:dyDescent="0.2">
      <c r="A716" s="23"/>
      <c r="B716" s="46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47"/>
      <c r="S716" s="23"/>
      <c r="T716" s="48"/>
      <c r="U716" s="30"/>
      <c r="V716" s="30"/>
      <c r="W716" s="30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  <c r="AV716" s="49"/>
      <c r="AW716" s="49"/>
      <c r="AX716" s="49"/>
      <c r="AY716" s="49"/>
      <c r="AZ716" s="49"/>
      <c r="BA716" s="49"/>
      <c r="BB716" s="49"/>
      <c r="BC716" s="49"/>
      <c r="BD716" s="49"/>
      <c r="BE716" s="49"/>
      <c r="BF716" s="49"/>
      <c r="BG716" s="49"/>
      <c r="BH716" s="49"/>
      <c r="BI716" s="49"/>
      <c r="BJ716" s="49"/>
      <c r="BK716" s="49"/>
      <c r="BL716" s="49"/>
      <c r="BM716" s="49"/>
      <c r="BN716" s="49"/>
      <c r="BO716" s="49"/>
      <c r="BP716" s="49"/>
      <c r="BQ716" s="49"/>
      <c r="BR716" s="49"/>
      <c r="BS716" s="49"/>
      <c r="BT716" s="49"/>
      <c r="BU716" s="49"/>
      <c r="BV716" s="49"/>
      <c r="BW716" s="49"/>
      <c r="BX716" s="49"/>
      <c r="BY716" s="49"/>
      <c r="BZ716" s="28"/>
      <c r="CA716" s="49"/>
      <c r="CB716" s="51"/>
      <c r="CC716" s="51"/>
      <c r="CD716" s="49"/>
      <c r="CE716" s="49"/>
      <c r="CF716" s="49"/>
      <c r="CG716" s="49"/>
      <c r="DA716" s="23"/>
      <c r="DB716" s="23"/>
      <c r="DC716" s="23"/>
      <c r="DD716" s="23"/>
      <c r="DE716" s="23"/>
      <c r="DF716" s="23"/>
      <c r="DG716" s="48"/>
      <c r="DH716" s="23"/>
      <c r="DQ716" s="16"/>
      <c r="DR716" s="16"/>
    </row>
    <row r="717" spans="1:122" s="50" customFormat="1" x14ac:dyDescent="0.2">
      <c r="A717" s="23"/>
      <c r="B717" s="46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47"/>
      <c r="S717" s="23"/>
      <c r="T717" s="48"/>
      <c r="U717" s="30"/>
      <c r="V717" s="30"/>
      <c r="W717" s="30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  <c r="AV717" s="49"/>
      <c r="AW717" s="49"/>
      <c r="AX717" s="49"/>
      <c r="AY717" s="49"/>
      <c r="AZ717" s="49"/>
      <c r="BA717" s="49"/>
      <c r="BB717" s="49"/>
      <c r="BC717" s="49"/>
      <c r="BD717" s="49"/>
      <c r="BE717" s="49"/>
      <c r="BF717" s="49"/>
      <c r="BG717" s="49"/>
      <c r="BH717" s="49"/>
      <c r="BI717" s="49"/>
      <c r="BJ717" s="49"/>
      <c r="BK717" s="49"/>
      <c r="BL717" s="49"/>
      <c r="BM717" s="49"/>
      <c r="BN717" s="49"/>
      <c r="BO717" s="49"/>
      <c r="BP717" s="49"/>
      <c r="BQ717" s="49"/>
      <c r="BR717" s="49"/>
      <c r="BS717" s="49"/>
      <c r="BT717" s="49"/>
      <c r="BU717" s="49"/>
      <c r="BV717" s="49"/>
      <c r="BW717" s="49"/>
      <c r="BX717" s="49"/>
      <c r="BY717" s="49"/>
      <c r="BZ717" s="28"/>
      <c r="CA717" s="49"/>
      <c r="CB717" s="51"/>
      <c r="CC717" s="51"/>
      <c r="CD717" s="49"/>
      <c r="CE717" s="49"/>
      <c r="CF717" s="49"/>
      <c r="CG717" s="49"/>
      <c r="DA717" s="23"/>
      <c r="DB717" s="23"/>
      <c r="DC717" s="23"/>
      <c r="DD717" s="23"/>
      <c r="DE717" s="23"/>
      <c r="DF717" s="23"/>
      <c r="DG717" s="48"/>
      <c r="DH717" s="23"/>
      <c r="DQ717" s="16"/>
      <c r="DR717" s="16"/>
    </row>
    <row r="718" spans="1:122" s="50" customFormat="1" x14ac:dyDescent="0.2">
      <c r="A718" s="23"/>
      <c r="B718" s="46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47"/>
      <c r="S718" s="23"/>
      <c r="T718" s="48"/>
      <c r="U718" s="30"/>
      <c r="V718" s="30"/>
      <c r="W718" s="30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  <c r="AV718" s="49"/>
      <c r="AW718" s="49"/>
      <c r="AX718" s="49"/>
      <c r="AY718" s="49"/>
      <c r="AZ718" s="49"/>
      <c r="BA718" s="49"/>
      <c r="BB718" s="49"/>
      <c r="BC718" s="49"/>
      <c r="BD718" s="49"/>
      <c r="BE718" s="49"/>
      <c r="BF718" s="49"/>
      <c r="BG718" s="49"/>
      <c r="BH718" s="49"/>
      <c r="BI718" s="49"/>
      <c r="BJ718" s="49"/>
      <c r="BK718" s="49"/>
      <c r="BL718" s="49"/>
      <c r="BM718" s="49"/>
      <c r="BN718" s="49"/>
      <c r="BO718" s="49"/>
      <c r="BP718" s="49"/>
      <c r="BQ718" s="49"/>
      <c r="BR718" s="49"/>
      <c r="BS718" s="49"/>
      <c r="BT718" s="49"/>
      <c r="BU718" s="49"/>
      <c r="BV718" s="49"/>
      <c r="BW718" s="49"/>
      <c r="BX718" s="49"/>
      <c r="BY718" s="49"/>
      <c r="BZ718" s="28"/>
      <c r="CA718" s="49"/>
      <c r="CB718" s="51"/>
      <c r="CC718" s="51"/>
      <c r="CD718" s="49"/>
      <c r="CE718" s="49"/>
      <c r="CF718" s="49"/>
      <c r="CG718" s="49"/>
      <c r="DA718" s="23"/>
      <c r="DB718" s="23"/>
      <c r="DC718" s="23"/>
      <c r="DD718" s="23"/>
      <c r="DE718" s="23"/>
      <c r="DF718" s="23"/>
      <c r="DG718" s="48"/>
      <c r="DH718" s="23"/>
      <c r="DQ718" s="16"/>
      <c r="DR718" s="16"/>
    </row>
    <row r="719" spans="1:122" s="50" customFormat="1" x14ac:dyDescent="0.2">
      <c r="A719" s="23"/>
      <c r="B719" s="46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47"/>
      <c r="S719" s="23"/>
      <c r="T719" s="48"/>
      <c r="U719" s="30"/>
      <c r="V719" s="30"/>
      <c r="W719" s="30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  <c r="AV719" s="49"/>
      <c r="AW719" s="49"/>
      <c r="AX719" s="49"/>
      <c r="AY719" s="49"/>
      <c r="AZ719" s="49"/>
      <c r="BA719" s="49"/>
      <c r="BB719" s="49"/>
      <c r="BC719" s="49"/>
      <c r="BD719" s="49"/>
      <c r="BE719" s="49"/>
      <c r="BF719" s="49"/>
      <c r="BG719" s="49"/>
      <c r="BH719" s="49"/>
      <c r="BI719" s="49"/>
      <c r="BJ719" s="49"/>
      <c r="BK719" s="49"/>
      <c r="BL719" s="49"/>
      <c r="BM719" s="49"/>
      <c r="BN719" s="49"/>
      <c r="BO719" s="49"/>
      <c r="BP719" s="49"/>
      <c r="BQ719" s="49"/>
      <c r="BR719" s="49"/>
      <c r="BS719" s="49"/>
      <c r="BT719" s="49"/>
      <c r="BU719" s="49"/>
      <c r="BV719" s="49"/>
      <c r="BW719" s="49"/>
      <c r="BX719" s="49"/>
      <c r="BY719" s="49"/>
      <c r="BZ719" s="28"/>
      <c r="CA719" s="49"/>
      <c r="CB719" s="51"/>
      <c r="CC719" s="51"/>
      <c r="CD719" s="49"/>
      <c r="CE719" s="49"/>
      <c r="CF719" s="49"/>
      <c r="CG719" s="49"/>
      <c r="DA719" s="23"/>
      <c r="DB719" s="23"/>
      <c r="DC719" s="23"/>
      <c r="DD719" s="23"/>
      <c r="DE719" s="23"/>
      <c r="DF719" s="23"/>
      <c r="DG719" s="48"/>
      <c r="DH719" s="23"/>
      <c r="DQ719" s="16"/>
      <c r="DR719" s="16"/>
    </row>
    <row r="720" spans="1:122" s="50" customFormat="1" x14ac:dyDescent="0.2">
      <c r="A720" s="23"/>
      <c r="B720" s="46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47"/>
      <c r="S720" s="23"/>
      <c r="T720" s="48"/>
      <c r="U720" s="30"/>
      <c r="V720" s="30"/>
      <c r="W720" s="30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  <c r="AV720" s="49"/>
      <c r="AW720" s="49"/>
      <c r="AX720" s="49"/>
      <c r="AY720" s="49"/>
      <c r="AZ720" s="49"/>
      <c r="BA720" s="49"/>
      <c r="BB720" s="49"/>
      <c r="BC720" s="49"/>
      <c r="BD720" s="49"/>
      <c r="BE720" s="49"/>
      <c r="BF720" s="49"/>
      <c r="BG720" s="49"/>
      <c r="BH720" s="49"/>
      <c r="BI720" s="49"/>
      <c r="BJ720" s="49"/>
      <c r="BK720" s="49"/>
      <c r="BL720" s="49"/>
      <c r="BM720" s="49"/>
      <c r="BN720" s="49"/>
      <c r="BO720" s="49"/>
      <c r="BP720" s="49"/>
      <c r="BQ720" s="49"/>
      <c r="BR720" s="49"/>
      <c r="BS720" s="49"/>
      <c r="BT720" s="49"/>
      <c r="BU720" s="49"/>
      <c r="BV720" s="49"/>
      <c r="BW720" s="49"/>
      <c r="BX720" s="49"/>
      <c r="BY720" s="49"/>
      <c r="BZ720" s="28"/>
      <c r="CA720" s="49"/>
      <c r="CB720" s="51"/>
      <c r="CC720" s="51"/>
      <c r="CD720" s="49"/>
      <c r="CE720" s="49"/>
      <c r="CF720" s="49"/>
      <c r="CG720" s="49"/>
      <c r="DA720" s="23"/>
      <c r="DB720" s="23"/>
      <c r="DC720" s="23"/>
      <c r="DD720" s="23"/>
      <c r="DE720" s="23"/>
      <c r="DF720" s="23"/>
      <c r="DG720" s="48"/>
      <c r="DH720" s="23"/>
      <c r="DQ720" s="16"/>
      <c r="DR720" s="16"/>
    </row>
    <row r="721" spans="1:122" s="50" customFormat="1" x14ac:dyDescent="0.2">
      <c r="A721" s="23"/>
      <c r="B721" s="46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47"/>
      <c r="S721" s="23"/>
      <c r="T721" s="48"/>
      <c r="U721" s="30"/>
      <c r="V721" s="30"/>
      <c r="W721" s="30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  <c r="AV721" s="49"/>
      <c r="AW721" s="49"/>
      <c r="AX721" s="49"/>
      <c r="AY721" s="49"/>
      <c r="AZ721" s="49"/>
      <c r="BA721" s="49"/>
      <c r="BB721" s="49"/>
      <c r="BC721" s="49"/>
      <c r="BD721" s="49"/>
      <c r="BE721" s="49"/>
      <c r="BF721" s="49"/>
      <c r="BG721" s="49"/>
      <c r="BH721" s="49"/>
      <c r="BI721" s="49"/>
      <c r="BJ721" s="49"/>
      <c r="BK721" s="49"/>
      <c r="BL721" s="49"/>
      <c r="BM721" s="49"/>
      <c r="BN721" s="49"/>
      <c r="BO721" s="49"/>
      <c r="BP721" s="49"/>
      <c r="BQ721" s="49"/>
      <c r="BR721" s="49"/>
      <c r="BS721" s="49"/>
      <c r="BT721" s="49"/>
      <c r="BU721" s="49"/>
      <c r="BV721" s="49"/>
      <c r="BW721" s="49"/>
      <c r="BX721" s="49"/>
      <c r="BY721" s="49"/>
      <c r="BZ721" s="28"/>
      <c r="CA721" s="49"/>
      <c r="CB721" s="51"/>
      <c r="CC721" s="51"/>
      <c r="CD721" s="49"/>
      <c r="CE721" s="49"/>
      <c r="CF721" s="49"/>
      <c r="CG721" s="49"/>
      <c r="DA721" s="23"/>
      <c r="DB721" s="23"/>
      <c r="DC721" s="23"/>
      <c r="DD721" s="23"/>
      <c r="DE721" s="23"/>
      <c r="DF721" s="23"/>
      <c r="DG721" s="48"/>
      <c r="DH721" s="23"/>
      <c r="DQ721" s="16"/>
      <c r="DR721" s="16"/>
    </row>
    <row r="722" spans="1:122" s="50" customFormat="1" x14ac:dyDescent="0.2">
      <c r="A722" s="23"/>
      <c r="B722" s="46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47"/>
      <c r="S722" s="23"/>
      <c r="T722" s="48"/>
      <c r="U722" s="30"/>
      <c r="V722" s="30"/>
      <c r="W722" s="30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  <c r="AV722" s="49"/>
      <c r="AW722" s="49"/>
      <c r="AX722" s="49"/>
      <c r="AY722" s="49"/>
      <c r="AZ722" s="49"/>
      <c r="BA722" s="49"/>
      <c r="BB722" s="49"/>
      <c r="BC722" s="49"/>
      <c r="BD722" s="49"/>
      <c r="BE722" s="49"/>
      <c r="BF722" s="49"/>
      <c r="BG722" s="49"/>
      <c r="BH722" s="49"/>
      <c r="BI722" s="49"/>
      <c r="BJ722" s="49"/>
      <c r="BK722" s="49"/>
      <c r="BL722" s="49"/>
      <c r="BM722" s="49"/>
      <c r="BN722" s="49"/>
      <c r="BO722" s="49"/>
      <c r="BP722" s="49"/>
      <c r="BQ722" s="49"/>
      <c r="BR722" s="49"/>
      <c r="BS722" s="49"/>
      <c r="BT722" s="49"/>
      <c r="BU722" s="49"/>
      <c r="BV722" s="49"/>
      <c r="BW722" s="49"/>
      <c r="BX722" s="49"/>
      <c r="BY722" s="49"/>
      <c r="BZ722" s="28"/>
      <c r="CA722" s="49"/>
      <c r="CB722" s="51"/>
      <c r="CC722" s="51"/>
      <c r="CD722" s="49"/>
      <c r="CE722" s="49"/>
      <c r="CF722" s="49"/>
      <c r="CG722" s="49"/>
      <c r="DA722" s="23"/>
      <c r="DB722" s="23"/>
      <c r="DC722" s="23"/>
      <c r="DD722" s="23"/>
      <c r="DE722" s="23"/>
      <c r="DF722" s="23"/>
      <c r="DG722" s="48"/>
      <c r="DH722" s="23"/>
      <c r="DQ722" s="16"/>
      <c r="DR722" s="16"/>
    </row>
    <row r="723" spans="1:122" s="50" customFormat="1" x14ac:dyDescent="0.2">
      <c r="A723" s="23"/>
      <c r="B723" s="46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47"/>
      <c r="S723" s="23"/>
      <c r="T723" s="48"/>
      <c r="U723" s="30"/>
      <c r="V723" s="30"/>
      <c r="W723" s="30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  <c r="AV723" s="49"/>
      <c r="AW723" s="49"/>
      <c r="AX723" s="49"/>
      <c r="AY723" s="49"/>
      <c r="AZ723" s="49"/>
      <c r="BA723" s="49"/>
      <c r="BB723" s="49"/>
      <c r="BC723" s="49"/>
      <c r="BD723" s="49"/>
      <c r="BE723" s="49"/>
      <c r="BF723" s="49"/>
      <c r="BG723" s="49"/>
      <c r="BH723" s="49"/>
      <c r="BI723" s="49"/>
      <c r="BJ723" s="49"/>
      <c r="BK723" s="49"/>
      <c r="BL723" s="49"/>
      <c r="BM723" s="49"/>
      <c r="BN723" s="49"/>
      <c r="BO723" s="49"/>
      <c r="BP723" s="49"/>
      <c r="BQ723" s="49"/>
      <c r="BR723" s="49"/>
      <c r="BS723" s="49"/>
      <c r="BT723" s="49"/>
      <c r="BU723" s="49"/>
      <c r="BV723" s="49"/>
      <c r="BW723" s="49"/>
      <c r="BX723" s="49"/>
      <c r="BY723" s="49"/>
      <c r="BZ723" s="28"/>
      <c r="CA723" s="49"/>
      <c r="CB723" s="51"/>
      <c r="CC723" s="51"/>
      <c r="CD723" s="49"/>
      <c r="CE723" s="49"/>
      <c r="CF723" s="49"/>
      <c r="CG723" s="49"/>
      <c r="DA723" s="23"/>
      <c r="DB723" s="23"/>
      <c r="DC723" s="23"/>
      <c r="DD723" s="23"/>
      <c r="DE723" s="23"/>
      <c r="DF723" s="23"/>
      <c r="DG723" s="48"/>
      <c r="DH723" s="23"/>
      <c r="DQ723" s="16"/>
      <c r="DR723" s="16"/>
    </row>
    <row r="724" spans="1:122" s="50" customFormat="1" x14ac:dyDescent="0.2">
      <c r="A724" s="23"/>
      <c r="B724" s="46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47"/>
      <c r="S724" s="23"/>
      <c r="T724" s="48"/>
      <c r="U724" s="30"/>
      <c r="V724" s="30"/>
      <c r="W724" s="30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  <c r="AV724" s="49"/>
      <c r="AW724" s="49"/>
      <c r="AX724" s="49"/>
      <c r="AY724" s="49"/>
      <c r="AZ724" s="49"/>
      <c r="BA724" s="49"/>
      <c r="BB724" s="49"/>
      <c r="BC724" s="49"/>
      <c r="BD724" s="49"/>
      <c r="BE724" s="49"/>
      <c r="BF724" s="49"/>
      <c r="BG724" s="49"/>
      <c r="BH724" s="49"/>
      <c r="BI724" s="49"/>
      <c r="BJ724" s="49"/>
      <c r="BK724" s="49"/>
      <c r="BL724" s="49"/>
      <c r="BM724" s="49"/>
      <c r="BN724" s="49"/>
      <c r="BO724" s="49"/>
      <c r="BP724" s="49"/>
      <c r="BQ724" s="49"/>
      <c r="BR724" s="49"/>
      <c r="BS724" s="49"/>
      <c r="BT724" s="49"/>
      <c r="BU724" s="49"/>
      <c r="BV724" s="49"/>
      <c r="BW724" s="49"/>
      <c r="BX724" s="49"/>
      <c r="BY724" s="49"/>
      <c r="BZ724" s="28"/>
      <c r="CA724" s="49"/>
      <c r="CB724" s="51"/>
      <c r="CC724" s="51"/>
      <c r="CD724" s="49"/>
      <c r="CE724" s="49"/>
      <c r="CF724" s="49"/>
      <c r="CG724" s="49"/>
      <c r="DA724" s="23"/>
      <c r="DB724" s="23"/>
      <c r="DC724" s="23"/>
      <c r="DD724" s="23"/>
      <c r="DE724" s="23"/>
      <c r="DF724" s="23"/>
      <c r="DG724" s="48"/>
      <c r="DH724" s="23"/>
      <c r="DQ724" s="16"/>
      <c r="DR724" s="16"/>
    </row>
    <row r="725" spans="1:122" s="50" customFormat="1" x14ac:dyDescent="0.2">
      <c r="A725" s="23"/>
      <c r="B725" s="46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47"/>
      <c r="S725" s="23"/>
      <c r="T725" s="48"/>
      <c r="U725" s="30"/>
      <c r="V725" s="30"/>
      <c r="W725" s="30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  <c r="AV725" s="49"/>
      <c r="AW725" s="49"/>
      <c r="AX725" s="49"/>
      <c r="AY725" s="49"/>
      <c r="AZ725" s="49"/>
      <c r="BA725" s="49"/>
      <c r="BB725" s="49"/>
      <c r="BC725" s="49"/>
      <c r="BD725" s="49"/>
      <c r="BE725" s="49"/>
      <c r="BF725" s="49"/>
      <c r="BG725" s="49"/>
      <c r="BH725" s="49"/>
      <c r="BI725" s="49"/>
      <c r="BJ725" s="49"/>
      <c r="BK725" s="49"/>
      <c r="BL725" s="49"/>
      <c r="BM725" s="49"/>
      <c r="BN725" s="49"/>
      <c r="BO725" s="49"/>
      <c r="BP725" s="49"/>
      <c r="BQ725" s="49"/>
      <c r="BR725" s="49"/>
      <c r="BS725" s="49"/>
      <c r="BT725" s="49"/>
      <c r="BU725" s="49"/>
      <c r="BV725" s="49"/>
      <c r="BW725" s="49"/>
      <c r="BX725" s="49"/>
      <c r="BY725" s="49"/>
      <c r="BZ725" s="28"/>
      <c r="CA725" s="49"/>
      <c r="CB725" s="51"/>
      <c r="CC725" s="51"/>
      <c r="CD725" s="49"/>
      <c r="CE725" s="49"/>
      <c r="CF725" s="49"/>
      <c r="CG725" s="49"/>
      <c r="DA725" s="23"/>
      <c r="DB725" s="23"/>
      <c r="DC725" s="23"/>
      <c r="DD725" s="23"/>
      <c r="DE725" s="23"/>
      <c r="DF725" s="23"/>
      <c r="DG725" s="48"/>
      <c r="DH725" s="23"/>
      <c r="DQ725" s="16"/>
      <c r="DR725" s="16"/>
    </row>
    <row r="726" spans="1:122" s="50" customFormat="1" x14ac:dyDescent="0.2">
      <c r="A726" s="23"/>
      <c r="B726" s="46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47"/>
      <c r="S726" s="23"/>
      <c r="T726" s="48"/>
      <c r="U726" s="30"/>
      <c r="V726" s="30"/>
      <c r="W726" s="30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  <c r="AV726" s="49"/>
      <c r="AW726" s="49"/>
      <c r="AX726" s="49"/>
      <c r="AY726" s="49"/>
      <c r="AZ726" s="49"/>
      <c r="BA726" s="49"/>
      <c r="BB726" s="49"/>
      <c r="BC726" s="49"/>
      <c r="BD726" s="49"/>
      <c r="BE726" s="49"/>
      <c r="BF726" s="49"/>
      <c r="BG726" s="49"/>
      <c r="BH726" s="49"/>
      <c r="BI726" s="49"/>
      <c r="BJ726" s="49"/>
      <c r="BK726" s="49"/>
      <c r="BL726" s="49"/>
      <c r="BM726" s="49"/>
      <c r="BN726" s="49"/>
      <c r="BO726" s="49"/>
      <c r="BP726" s="49"/>
      <c r="BQ726" s="49"/>
      <c r="BR726" s="49"/>
      <c r="BS726" s="49"/>
      <c r="BT726" s="49"/>
      <c r="BU726" s="49"/>
      <c r="BV726" s="49"/>
      <c r="BW726" s="49"/>
      <c r="BX726" s="49"/>
      <c r="BY726" s="49"/>
      <c r="BZ726" s="28"/>
      <c r="CA726" s="49"/>
      <c r="CB726" s="51"/>
      <c r="CC726" s="51"/>
      <c r="CD726" s="49"/>
      <c r="CE726" s="49"/>
      <c r="CF726" s="49"/>
      <c r="CG726" s="49"/>
      <c r="DA726" s="23"/>
      <c r="DB726" s="23"/>
      <c r="DC726" s="23"/>
      <c r="DD726" s="23"/>
      <c r="DE726" s="23"/>
      <c r="DF726" s="23"/>
      <c r="DG726" s="48"/>
      <c r="DH726" s="23"/>
      <c r="DQ726" s="16"/>
      <c r="DR726" s="16"/>
    </row>
    <row r="727" spans="1:122" s="50" customFormat="1" x14ac:dyDescent="0.2">
      <c r="A727" s="23"/>
      <c r="B727" s="46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47"/>
      <c r="S727" s="23"/>
      <c r="T727" s="48"/>
      <c r="U727" s="30"/>
      <c r="V727" s="30"/>
      <c r="W727" s="30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  <c r="AV727" s="49"/>
      <c r="AW727" s="49"/>
      <c r="AX727" s="49"/>
      <c r="AY727" s="49"/>
      <c r="AZ727" s="49"/>
      <c r="BA727" s="49"/>
      <c r="BB727" s="49"/>
      <c r="BC727" s="49"/>
      <c r="BD727" s="49"/>
      <c r="BE727" s="49"/>
      <c r="BF727" s="49"/>
      <c r="BG727" s="49"/>
      <c r="BH727" s="49"/>
      <c r="BI727" s="49"/>
      <c r="BJ727" s="49"/>
      <c r="BK727" s="49"/>
      <c r="BL727" s="49"/>
      <c r="BM727" s="49"/>
      <c r="BN727" s="49"/>
      <c r="BO727" s="49"/>
      <c r="BP727" s="49"/>
      <c r="BQ727" s="49"/>
      <c r="BR727" s="49"/>
      <c r="BS727" s="49"/>
      <c r="BT727" s="49"/>
      <c r="BU727" s="49"/>
      <c r="BV727" s="49"/>
      <c r="BW727" s="49"/>
      <c r="BX727" s="49"/>
      <c r="BY727" s="49"/>
      <c r="BZ727" s="28"/>
      <c r="CA727" s="49"/>
      <c r="CB727" s="51"/>
      <c r="CC727" s="51"/>
      <c r="CD727" s="49"/>
      <c r="CE727" s="49"/>
      <c r="CF727" s="49"/>
      <c r="CG727" s="49"/>
      <c r="DA727" s="23"/>
      <c r="DB727" s="23"/>
      <c r="DC727" s="23"/>
      <c r="DD727" s="23"/>
      <c r="DE727" s="23"/>
      <c r="DF727" s="23"/>
      <c r="DG727" s="48"/>
      <c r="DH727" s="23"/>
      <c r="DQ727" s="16"/>
      <c r="DR727" s="16"/>
    </row>
    <row r="728" spans="1:122" s="50" customFormat="1" x14ac:dyDescent="0.2">
      <c r="A728" s="23"/>
      <c r="B728" s="46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47"/>
      <c r="S728" s="23"/>
      <c r="T728" s="48"/>
      <c r="U728" s="30"/>
      <c r="V728" s="30"/>
      <c r="W728" s="30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  <c r="AV728" s="49"/>
      <c r="AW728" s="49"/>
      <c r="AX728" s="49"/>
      <c r="AY728" s="49"/>
      <c r="AZ728" s="49"/>
      <c r="BA728" s="49"/>
      <c r="BB728" s="49"/>
      <c r="BC728" s="49"/>
      <c r="BD728" s="49"/>
      <c r="BE728" s="49"/>
      <c r="BF728" s="49"/>
      <c r="BG728" s="49"/>
      <c r="BH728" s="49"/>
      <c r="BI728" s="49"/>
      <c r="BJ728" s="49"/>
      <c r="BK728" s="49"/>
      <c r="BL728" s="49"/>
      <c r="BM728" s="49"/>
      <c r="BN728" s="49"/>
      <c r="BO728" s="49"/>
      <c r="BP728" s="49"/>
      <c r="BQ728" s="49"/>
      <c r="BR728" s="49"/>
      <c r="BS728" s="49"/>
      <c r="BT728" s="49"/>
      <c r="BU728" s="49"/>
      <c r="BV728" s="49"/>
      <c r="BW728" s="49"/>
      <c r="BX728" s="49"/>
      <c r="BY728" s="49"/>
      <c r="BZ728" s="28"/>
      <c r="CA728" s="49"/>
      <c r="CB728" s="51"/>
      <c r="CC728" s="51"/>
      <c r="CD728" s="49"/>
      <c r="CE728" s="49"/>
      <c r="CF728" s="49"/>
      <c r="CG728" s="49"/>
      <c r="DA728" s="23"/>
      <c r="DB728" s="23"/>
      <c r="DC728" s="23"/>
      <c r="DD728" s="23"/>
      <c r="DE728" s="23"/>
      <c r="DF728" s="23"/>
      <c r="DG728" s="48"/>
      <c r="DH728" s="23"/>
      <c r="DQ728" s="16"/>
      <c r="DR728" s="16"/>
    </row>
    <row r="729" spans="1:122" s="50" customFormat="1" x14ac:dyDescent="0.2">
      <c r="A729" s="23"/>
      <c r="B729" s="46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47"/>
      <c r="S729" s="23"/>
      <c r="T729" s="48"/>
      <c r="U729" s="30"/>
      <c r="V729" s="30"/>
      <c r="W729" s="30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  <c r="AV729" s="49"/>
      <c r="AW729" s="49"/>
      <c r="AX729" s="49"/>
      <c r="AY729" s="49"/>
      <c r="AZ729" s="49"/>
      <c r="BA729" s="49"/>
      <c r="BB729" s="49"/>
      <c r="BC729" s="49"/>
      <c r="BD729" s="49"/>
      <c r="BE729" s="49"/>
      <c r="BF729" s="49"/>
      <c r="BG729" s="49"/>
      <c r="BH729" s="49"/>
      <c r="BI729" s="49"/>
      <c r="BJ729" s="49"/>
      <c r="BK729" s="49"/>
      <c r="BL729" s="49"/>
      <c r="BM729" s="49"/>
      <c r="BN729" s="49"/>
      <c r="BO729" s="49"/>
      <c r="BP729" s="49"/>
      <c r="BQ729" s="49"/>
      <c r="BR729" s="49"/>
      <c r="BS729" s="49"/>
      <c r="BT729" s="49"/>
      <c r="BU729" s="49"/>
      <c r="BV729" s="49"/>
      <c r="BW729" s="49"/>
      <c r="BX729" s="49"/>
      <c r="BY729" s="49"/>
      <c r="BZ729" s="28"/>
      <c r="CA729" s="49"/>
      <c r="CB729" s="51"/>
      <c r="CC729" s="51"/>
      <c r="CD729" s="49"/>
      <c r="CE729" s="49"/>
      <c r="CF729" s="49"/>
      <c r="CG729" s="49"/>
      <c r="DA729" s="23"/>
      <c r="DB729" s="23"/>
      <c r="DC729" s="23"/>
      <c r="DD729" s="23"/>
      <c r="DE729" s="23"/>
      <c r="DF729" s="23"/>
      <c r="DG729" s="48"/>
      <c r="DH729" s="23"/>
      <c r="DQ729" s="16"/>
      <c r="DR729" s="16"/>
    </row>
    <row r="730" spans="1:122" s="50" customFormat="1" x14ac:dyDescent="0.2">
      <c r="A730" s="23"/>
      <c r="B730" s="46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47"/>
      <c r="S730" s="23"/>
      <c r="T730" s="48"/>
      <c r="U730" s="30"/>
      <c r="V730" s="30"/>
      <c r="W730" s="30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  <c r="AV730" s="49"/>
      <c r="AW730" s="49"/>
      <c r="AX730" s="49"/>
      <c r="AY730" s="49"/>
      <c r="AZ730" s="49"/>
      <c r="BA730" s="49"/>
      <c r="BB730" s="49"/>
      <c r="BC730" s="49"/>
      <c r="BD730" s="49"/>
      <c r="BE730" s="49"/>
      <c r="BF730" s="49"/>
      <c r="BG730" s="49"/>
      <c r="BH730" s="49"/>
      <c r="BI730" s="49"/>
      <c r="BJ730" s="49"/>
      <c r="BK730" s="49"/>
      <c r="BL730" s="49"/>
      <c r="BM730" s="49"/>
      <c r="BN730" s="49"/>
      <c r="BO730" s="49"/>
      <c r="BP730" s="49"/>
      <c r="BQ730" s="49"/>
      <c r="BR730" s="49"/>
      <c r="BS730" s="49"/>
      <c r="BT730" s="49"/>
      <c r="BU730" s="49"/>
      <c r="BV730" s="49"/>
      <c r="BW730" s="49"/>
      <c r="BX730" s="49"/>
      <c r="BY730" s="49"/>
      <c r="BZ730" s="28"/>
      <c r="CA730" s="49"/>
      <c r="CB730" s="51"/>
      <c r="CC730" s="51"/>
      <c r="CD730" s="49"/>
      <c r="CE730" s="49"/>
      <c r="CF730" s="49"/>
      <c r="CG730" s="49"/>
      <c r="DA730" s="23"/>
      <c r="DB730" s="23"/>
      <c r="DC730" s="23"/>
      <c r="DD730" s="23"/>
      <c r="DE730" s="23"/>
      <c r="DF730" s="23"/>
      <c r="DG730" s="48"/>
      <c r="DH730" s="23"/>
      <c r="DQ730" s="16"/>
      <c r="DR730" s="16"/>
    </row>
    <row r="731" spans="1:122" s="50" customFormat="1" x14ac:dyDescent="0.2">
      <c r="A731" s="23"/>
      <c r="B731" s="46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47"/>
      <c r="S731" s="23"/>
      <c r="T731" s="48"/>
      <c r="U731" s="30"/>
      <c r="V731" s="30"/>
      <c r="W731" s="30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  <c r="AV731" s="49"/>
      <c r="AW731" s="49"/>
      <c r="AX731" s="49"/>
      <c r="AY731" s="49"/>
      <c r="AZ731" s="49"/>
      <c r="BA731" s="49"/>
      <c r="BB731" s="49"/>
      <c r="BC731" s="49"/>
      <c r="BD731" s="49"/>
      <c r="BE731" s="49"/>
      <c r="BF731" s="49"/>
      <c r="BG731" s="49"/>
      <c r="BH731" s="49"/>
      <c r="BI731" s="49"/>
      <c r="BJ731" s="49"/>
      <c r="BK731" s="49"/>
      <c r="BL731" s="49"/>
      <c r="BM731" s="49"/>
      <c r="BN731" s="49"/>
      <c r="BO731" s="49"/>
      <c r="BP731" s="49"/>
      <c r="BQ731" s="49"/>
      <c r="BR731" s="49"/>
      <c r="BS731" s="49"/>
      <c r="BT731" s="49"/>
      <c r="BU731" s="49"/>
      <c r="BV731" s="49"/>
      <c r="BW731" s="49"/>
      <c r="BX731" s="49"/>
      <c r="BY731" s="49"/>
      <c r="BZ731" s="28"/>
      <c r="CA731" s="49"/>
      <c r="CB731" s="51"/>
      <c r="CC731" s="51"/>
      <c r="CD731" s="49"/>
      <c r="CE731" s="49"/>
      <c r="CF731" s="49"/>
      <c r="CG731" s="49"/>
      <c r="DA731" s="23"/>
      <c r="DB731" s="23"/>
      <c r="DC731" s="23"/>
      <c r="DD731" s="23"/>
      <c r="DE731" s="23"/>
      <c r="DF731" s="23"/>
      <c r="DG731" s="48"/>
      <c r="DH731" s="23"/>
      <c r="DQ731" s="16"/>
      <c r="DR731" s="16"/>
    </row>
    <row r="732" spans="1:122" s="50" customFormat="1" x14ac:dyDescent="0.2">
      <c r="A732" s="23"/>
      <c r="B732" s="46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47"/>
      <c r="S732" s="23"/>
      <c r="T732" s="48"/>
      <c r="U732" s="30"/>
      <c r="V732" s="30"/>
      <c r="W732" s="30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  <c r="AV732" s="49"/>
      <c r="AW732" s="49"/>
      <c r="AX732" s="49"/>
      <c r="AY732" s="49"/>
      <c r="AZ732" s="49"/>
      <c r="BA732" s="49"/>
      <c r="BB732" s="49"/>
      <c r="BC732" s="49"/>
      <c r="BD732" s="49"/>
      <c r="BE732" s="49"/>
      <c r="BF732" s="49"/>
      <c r="BG732" s="49"/>
      <c r="BH732" s="49"/>
      <c r="BI732" s="49"/>
      <c r="BJ732" s="49"/>
      <c r="BK732" s="49"/>
      <c r="BL732" s="49"/>
      <c r="BM732" s="49"/>
      <c r="BN732" s="49"/>
      <c r="BO732" s="49"/>
      <c r="BP732" s="49"/>
      <c r="BQ732" s="49"/>
      <c r="BR732" s="49"/>
      <c r="BS732" s="49"/>
      <c r="BT732" s="49"/>
      <c r="BU732" s="49"/>
      <c r="BV732" s="49"/>
      <c r="BW732" s="49"/>
      <c r="BX732" s="49"/>
      <c r="BY732" s="49"/>
      <c r="BZ732" s="28"/>
      <c r="CA732" s="49"/>
      <c r="CB732" s="51"/>
      <c r="CC732" s="51"/>
      <c r="CD732" s="49"/>
      <c r="CE732" s="49"/>
      <c r="CF732" s="49"/>
      <c r="CG732" s="49"/>
      <c r="DA732" s="23"/>
      <c r="DB732" s="23"/>
      <c r="DC732" s="23"/>
      <c r="DD732" s="23"/>
      <c r="DE732" s="23"/>
      <c r="DF732" s="23"/>
      <c r="DG732" s="48"/>
      <c r="DH732" s="23"/>
      <c r="DQ732" s="16"/>
      <c r="DR732" s="16"/>
    </row>
    <row r="733" spans="1:122" s="50" customFormat="1" x14ac:dyDescent="0.2">
      <c r="A733" s="23"/>
      <c r="B733" s="46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47"/>
      <c r="S733" s="23"/>
      <c r="T733" s="48"/>
      <c r="U733" s="30"/>
      <c r="V733" s="30"/>
      <c r="W733" s="30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  <c r="AV733" s="49"/>
      <c r="AW733" s="49"/>
      <c r="AX733" s="49"/>
      <c r="AY733" s="49"/>
      <c r="AZ733" s="49"/>
      <c r="BA733" s="49"/>
      <c r="BB733" s="49"/>
      <c r="BC733" s="49"/>
      <c r="BD733" s="49"/>
      <c r="BE733" s="49"/>
      <c r="BF733" s="49"/>
      <c r="BG733" s="49"/>
      <c r="BH733" s="49"/>
      <c r="BI733" s="49"/>
      <c r="BJ733" s="49"/>
      <c r="BK733" s="49"/>
      <c r="BL733" s="49"/>
      <c r="BM733" s="49"/>
      <c r="BN733" s="49"/>
      <c r="BO733" s="49"/>
      <c r="BP733" s="49"/>
      <c r="BQ733" s="49"/>
      <c r="BR733" s="49"/>
      <c r="BS733" s="49"/>
      <c r="BT733" s="49"/>
      <c r="BU733" s="49"/>
      <c r="BV733" s="49"/>
      <c r="BW733" s="49"/>
      <c r="BX733" s="49"/>
      <c r="BY733" s="49"/>
      <c r="BZ733" s="28"/>
      <c r="CA733" s="49"/>
      <c r="CB733" s="51"/>
      <c r="CC733" s="51"/>
      <c r="CD733" s="49"/>
      <c r="CE733" s="49"/>
      <c r="CF733" s="49"/>
      <c r="CG733" s="49"/>
      <c r="DA733" s="23"/>
      <c r="DB733" s="23"/>
      <c r="DC733" s="23"/>
      <c r="DD733" s="23"/>
      <c r="DE733" s="23"/>
      <c r="DF733" s="23"/>
      <c r="DG733" s="48"/>
      <c r="DH733" s="23"/>
      <c r="DQ733" s="16"/>
      <c r="DR733" s="16"/>
    </row>
    <row r="734" spans="1:122" s="50" customFormat="1" x14ac:dyDescent="0.2">
      <c r="A734" s="23"/>
      <c r="B734" s="46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47"/>
      <c r="S734" s="23"/>
      <c r="T734" s="48"/>
      <c r="U734" s="30"/>
      <c r="V734" s="30"/>
      <c r="W734" s="30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49"/>
      <c r="BF734" s="49"/>
      <c r="BG734" s="49"/>
      <c r="BH734" s="49"/>
      <c r="BI734" s="49"/>
      <c r="BJ734" s="49"/>
      <c r="BK734" s="49"/>
      <c r="BL734" s="49"/>
      <c r="BM734" s="49"/>
      <c r="BN734" s="49"/>
      <c r="BO734" s="49"/>
      <c r="BP734" s="49"/>
      <c r="BQ734" s="49"/>
      <c r="BR734" s="49"/>
      <c r="BS734" s="49"/>
      <c r="BT734" s="49"/>
      <c r="BU734" s="49"/>
      <c r="BV734" s="49"/>
      <c r="BW734" s="49"/>
      <c r="BX734" s="49"/>
      <c r="BY734" s="49"/>
      <c r="BZ734" s="28"/>
      <c r="CA734" s="49"/>
      <c r="CB734" s="51"/>
      <c r="CC734" s="51"/>
      <c r="CD734" s="49"/>
      <c r="CE734" s="49"/>
      <c r="CF734" s="49"/>
      <c r="CG734" s="49"/>
      <c r="DA734" s="23"/>
      <c r="DB734" s="23"/>
      <c r="DC734" s="23"/>
      <c r="DD734" s="23"/>
      <c r="DE734" s="23"/>
      <c r="DF734" s="23"/>
      <c r="DG734" s="48"/>
      <c r="DH734" s="23"/>
      <c r="DQ734" s="16"/>
      <c r="DR734" s="16"/>
    </row>
    <row r="735" spans="1:122" s="50" customFormat="1" x14ac:dyDescent="0.2">
      <c r="A735" s="23"/>
      <c r="B735" s="46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47"/>
      <c r="S735" s="23"/>
      <c r="T735" s="48"/>
      <c r="U735" s="30"/>
      <c r="V735" s="30"/>
      <c r="W735" s="30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  <c r="AV735" s="49"/>
      <c r="AW735" s="49"/>
      <c r="AX735" s="49"/>
      <c r="AY735" s="49"/>
      <c r="AZ735" s="49"/>
      <c r="BA735" s="49"/>
      <c r="BB735" s="49"/>
      <c r="BC735" s="49"/>
      <c r="BD735" s="49"/>
      <c r="BE735" s="49"/>
      <c r="BF735" s="49"/>
      <c r="BG735" s="49"/>
      <c r="BH735" s="49"/>
      <c r="BI735" s="49"/>
      <c r="BJ735" s="49"/>
      <c r="BK735" s="49"/>
      <c r="BL735" s="49"/>
      <c r="BM735" s="49"/>
      <c r="BN735" s="49"/>
      <c r="BO735" s="49"/>
      <c r="BP735" s="49"/>
      <c r="BQ735" s="49"/>
      <c r="BR735" s="49"/>
      <c r="BS735" s="49"/>
      <c r="BT735" s="49"/>
      <c r="BU735" s="49"/>
      <c r="BV735" s="49"/>
      <c r="BW735" s="49"/>
      <c r="BX735" s="49"/>
      <c r="BY735" s="49"/>
      <c r="BZ735" s="28"/>
      <c r="CA735" s="49"/>
      <c r="CB735" s="51"/>
      <c r="CC735" s="51"/>
      <c r="CD735" s="49"/>
      <c r="CE735" s="49"/>
      <c r="CF735" s="49"/>
      <c r="CG735" s="49"/>
      <c r="DA735" s="23"/>
      <c r="DB735" s="23"/>
      <c r="DC735" s="23"/>
      <c r="DD735" s="23"/>
      <c r="DE735" s="23"/>
      <c r="DF735" s="23"/>
      <c r="DG735" s="48"/>
      <c r="DH735" s="23"/>
      <c r="DQ735" s="16"/>
      <c r="DR735" s="16"/>
    </row>
    <row r="736" spans="1:122" s="50" customFormat="1" x14ac:dyDescent="0.2">
      <c r="A736" s="23"/>
      <c r="B736" s="46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47"/>
      <c r="S736" s="23"/>
      <c r="T736" s="48"/>
      <c r="U736" s="30"/>
      <c r="V736" s="30"/>
      <c r="W736" s="30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  <c r="AV736" s="49"/>
      <c r="AW736" s="49"/>
      <c r="AX736" s="49"/>
      <c r="AY736" s="49"/>
      <c r="AZ736" s="49"/>
      <c r="BA736" s="49"/>
      <c r="BB736" s="49"/>
      <c r="BC736" s="49"/>
      <c r="BD736" s="49"/>
      <c r="BE736" s="49"/>
      <c r="BF736" s="49"/>
      <c r="BG736" s="49"/>
      <c r="BH736" s="49"/>
      <c r="BI736" s="49"/>
      <c r="BJ736" s="49"/>
      <c r="BK736" s="49"/>
      <c r="BL736" s="49"/>
      <c r="BM736" s="49"/>
      <c r="BN736" s="49"/>
      <c r="BO736" s="49"/>
      <c r="BP736" s="49"/>
      <c r="BQ736" s="49"/>
      <c r="BR736" s="49"/>
      <c r="BS736" s="49"/>
      <c r="BT736" s="49"/>
      <c r="BU736" s="49"/>
      <c r="BV736" s="49"/>
      <c r="BW736" s="49"/>
      <c r="BX736" s="49"/>
      <c r="BY736" s="49"/>
      <c r="BZ736" s="28"/>
      <c r="CA736" s="49"/>
      <c r="CB736" s="51"/>
      <c r="CC736" s="51"/>
      <c r="CD736" s="49"/>
      <c r="CE736" s="49"/>
      <c r="CF736" s="49"/>
      <c r="CG736" s="49"/>
      <c r="DA736" s="23"/>
      <c r="DB736" s="23"/>
      <c r="DC736" s="23"/>
      <c r="DD736" s="23"/>
      <c r="DE736" s="23"/>
      <c r="DF736" s="23"/>
      <c r="DG736" s="48"/>
      <c r="DH736" s="23"/>
      <c r="DQ736" s="16"/>
      <c r="DR736" s="16"/>
    </row>
    <row r="737" spans="1:122" s="50" customFormat="1" x14ac:dyDescent="0.2">
      <c r="A737" s="23"/>
      <c r="B737" s="46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47"/>
      <c r="S737" s="23"/>
      <c r="T737" s="48"/>
      <c r="U737" s="30"/>
      <c r="V737" s="30"/>
      <c r="W737" s="30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  <c r="AV737" s="49"/>
      <c r="AW737" s="49"/>
      <c r="AX737" s="49"/>
      <c r="AY737" s="49"/>
      <c r="AZ737" s="49"/>
      <c r="BA737" s="49"/>
      <c r="BB737" s="49"/>
      <c r="BC737" s="49"/>
      <c r="BD737" s="49"/>
      <c r="BE737" s="49"/>
      <c r="BF737" s="49"/>
      <c r="BG737" s="49"/>
      <c r="BH737" s="49"/>
      <c r="BI737" s="49"/>
      <c r="BJ737" s="49"/>
      <c r="BK737" s="49"/>
      <c r="BL737" s="49"/>
      <c r="BM737" s="49"/>
      <c r="BN737" s="49"/>
      <c r="BO737" s="49"/>
      <c r="BP737" s="49"/>
      <c r="BQ737" s="49"/>
      <c r="BR737" s="49"/>
      <c r="BS737" s="49"/>
      <c r="BT737" s="49"/>
      <c r="BU737" s="49"/>
      <c r="BV737" s="49"/>
      <c r="BW737" s="49"/>
      <c r="BX737" s="49"/>
      <c r="BY737" s="49"/>
      <c r="BZ737" s="28"/>
      <c r="CA737" s="49"/>
      <c r="CB737" s="51"/>
      <c r="CC737" s="51"/>
      <c r="CD737" s="49"/>
      <c r="CE737" s="49"/>
      <c r="CF737" s="49"/>
      <c r="CG737" s="49"/>
      <c r="DA737" s="23"/>
      <c r="DB737" s="23"/>
      <c r="DC737" s="23"/>
      <c r="DD737" s="23"/>
      <c r="DE737" s="23"/>
      <c r="DF737" s="23"/>
      <c r="DG737" s="48"/>
      <c r="DH737" s="23"/>
      <c r="DQ737" s="16"/>
      <c r="DR737" s="16"/>
    </row>
    <row r="738" spans="1:122" s="50" customFormat="1" x14ac:dyDescent="0.2">
      <c r="A738" s="23"/>
      <c r="B738" s="46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47"/>
      <c r="S738" s="23"/>
      <c r="T738" s="48"/>
      <c r="U738" s="30"/>
      <c r="V738" s="30"/>
      <c r="W738" s="30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  <c r="AV738" s="49"/>
      <c r="AW738" s="49"/>
      <c r="AX738" s="49"/>
      <c r="AY738" s="49"/>
      <c r="AZ738" s="49"/>
      <c r="BA738" s="49"/>
      <c r="BB738" s="49"/>
      <c r="BC738" s="49"/>
      <c r="BD738" s="49"/>
      <c r="BE738" s="49"/>
      <c r="BF738" s="49"/>
      <c r="BG738" s="49"/>
      <c r="BH738" s="49"/>
      <c r="BI738" s="49"/>
      <c r="BJ738" s="49"/>
      <c r="BK738" s="49"/>
      <c r="BL738" s="49"/>
      <c r="BM738" s="49"/>
      <c r="BN738" s="49"/>
      <c r="BO738" s="49"/>
      <c r="BP738" s="49"/>
      <c r="BQ738" s="49"/>
      <c r="BR738" s="49"/>
      <c r="BS738" s="49"/>
      <c r="BT738" s="49"/>
      <c r="BU738" s="49"/>
      <c r="BV738" s="49"/>
      <c r="BW738" s="49"/>
      <c r="BX738" s="49"/>
      <c r="BY738" s="49"/>
      <c r="BZ738" s="28"/>
      <c r="CA738" s="49"/>
      <c r="CB738" s="51"/>
      <c r="CC738" s="51"/>
      <c r="CD738" s="49"/>
      <c r="CE738" s="49"/>
      <c r="CF738" s="49"/>
      <c r="CG738" s="49"/>
      <c r="DA738" s="23"/>
      <c r="DB738" s="23"/>
      <c r="DC738" s="23"/>
      <c r="DD738" s="23"/>
      <c r="DE738" s="23"/>
      <c r="DF738" s="23"/>
      <c r="DG738" s="48"/>
      <c r="DH738" s="23"/>
      <c r="DQ738" s="16"/>
      <c r="DR738" s="16"/>
    </row>
    <row r="739" spans="1:122" s="50" customFormat="1" x14ac:dyDescent="0.2">
      <c r="A739" s="23"/>
      <c r="B739" s="46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47"/>
      <c r="S739" s="23"/>
      <c r="T739" s="48"/>
      <c r="U739" s="30"/>
      <c r="V739" s="30"/>
      <c r="W739" s="30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  <c r="AV739" s="49"/>
      <c r="AW739" s="49"/>
      <c r="AX739" s="49"/>
      <c r="AY739" s="49"/>
      <c r="AZ739" s="49"/>
      <c r="BA739" s="49"/>
      <c r="BB739" s="49"/>
      <c r="BC739" s="49"/>
      <c r="BD739" s="49"/>
      <c r="BE739" s="49"/>
      <c r="BF739" s="49"/>
      <c r="BG739" s="49"/>
      <c r="BH739" s="49"/>
      <c r="BI739" s="49"/>
      <c r="BJ739" s="49"/>
      <c r="BK739" s="49"/>
      <c r="BL739" s="49"/>
      <c r="BM739" s="49"/>
      <c r="BN739" s="49"/>
      <c r="BO739" s="49"/>
      <c r="BP739" s="49"/>
      <c r="BQ739" s="49"/>
      <c r="BR739" s="49"/>
      <c r="BS739" s="49"/>
      <c r="BT739" s="49"/>
      <c r="BU739" s="49"/>
      <c r="BV739" s="49"/>
      <c r="BW739" s="49"/>
      <c r="BX739" s="49"/>
      <c r="BY739" s="49"/>
      <c r="BZ739" s="28"/>
      <c r="CA739" s="49"/>
      <c r="CB739" s="51"/>
      <c r="CC739" s="51"/>
      <c r="CD739" s="49"/>
      <c r="CE739" s="49"/>
      <c r="CF739" s="49"/>
      <c r="CG739" s="49"/>
      <c r="DA739" s="23"/>
      <c r="DB739" s="23"/>
      <c r="DC739" s="23"/>
      <c r="DD739" s="23"/>
      <c r="DE739" s="23"/>
      <c r="DF739" s="23"/>
      <c r="DG739" s="48"/>
      <c r="DH739" s="23"/>
      <c r="DQ739" s="16"/>
      <c r="DR739" s="16"/>
    </row>
    <row r="740" spans="1:122" s="50" customFormat="1" x14ac:dyDescent="0.2">
      <c r="A740" s="23"/>
      <c r="B740" s="46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47"/>
      <c r="S740" s="23"/>
      <c r="T740" s="48"/>
      <c r="U740" s="30"/>
      <c r="V740" s="30"/>
      <c r="W740" s="30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  <c r="AV740" s="49"/>
      <c r="AW740" s="49"/>
      <c r="AX740" s="49"/>
      <c r="AY740" s="49"/>
      <c r="AZ740" s="49"/>
      <c r="BA740" s="49"/>
      <c r="BB740" s="49"/>
      <c r="BC740" s="49"/>
      <c r="BD740" s="49"/>
      <c r="BE740" s="49"/>
      <c r="BF740" s="49"/>
      <c r="BG740" s="49"/>
      <c r="BH740" s="49"/>
      <c r="BI740" s="49"/>
      <c r="BJ740" s="49"/>
      <c r="BK740" s="49"/>
      <c r="BL740" s="49"/>
      <c r="BM740" s="49"/>
      <c r="BN740" s="49"/>
      <c r="BO740" s="49"/>
      <c r="BP740" s="49"/>
      <c r="BQ740" s="49"/>
      <c r="BR740" s="49"/>
      <c r="BS740" s="49"/>
      <c r="BT740" s="49"/>
      <c r="BU740" s="49"/>
      <c r="BV740" s="49"/>
      <c r="BW740" s="49"/>
      <c r="BX740" s="49"/>
      <c r="BY740" s="49"/>
      <c r="BZ740" s="28"/>
      <c r="CA740" s="49"/>
      <c r="CB740" s="51"/>
      <c r="CC740" s="51"/>
      <c r="CD740" s="49"/>
      <c r="CE740" s="49"/>
      <c r="CF740" s="49"/>
      <c r="CG740" s="49"/>
      <c r="DA740" s="23"/>
      <c r="DB740" s="23"/>
      <c r="DC740" s="23"/>
      <c r="DD740" s="23"/>
      <c r="DE740" s="23"/>
      <c r="DF740" s="23"/>
      <c r="DG740" s="48"/>
      <c r="DH740" s="23"/>
      <c r="DQ740" s="16"/>
      <c r="DR740" s="16"/>
    </row>
    <row r="741" spans="1:122" s="50" customFormat="1" x14ac:dyDescent="0.2">
      <c r="A741" s="23"/>
      <c r="B741" s="46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47"/>
      <c r="S741" s="23"/>
      <c r="T741" s="48"/>
      <c r="U741" s="30"/>
      <c r="V741" s="30"/>
      <c r="W741" s="30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  <c r="AV741" s="49"/>
      <c r="AW741" s="49"/>
      <c r="AX741" s="49"/>
      <c r="AY741" s="49"/>
      <c r="AZ741" s="49"/>
      <c r="BA741" s="49"/>
      <c r="BB741" s="49"/>
      <c r="BC741" s="49"/>
      <c r="BD741" s="49"/>
      <c r="BE741" s="49"/>
      <c r="BF741" s="49"/>
      <c r="BG741" s="49"/>
      <c r="BH741" s="49"/>
      <c r="BI741" s="49"/>
      <c r="BJ741" s="49"/>
      <c r="BK741" s="49"/>
      <c r="BL741" s="49"/>
      <c r="BM741" s="49"/>
      <c r="BN741" s="49"/>
      <c r="BO741" s="49"/>
      <c r="BP741" s="49"/>
      <c r="BQ741" s="49"/>
      <c r="BR741" s="49"/>
      <c r="BS741" s="49"/>
      <c r="BT741" s="49"/>
      <c r="BU741" s="49"/>
      <c r="BV741" s="49"/>
      <c r="BW741" s="49"/>
      <c r="BX741" s="49"/>
      <c r="BY741" s="49"/>
      <c r="BZ741" s="28"/>
      <c r="CA741" s="49"/>
      <c r="CB741" s="51"/>
      <c r="CC741" s="51"/>
      <c r="CD741" s="49"/>
      <c r="CE741" s="49"/>
      <c r="CF741" s="49"/>
      <c r="CG741" s="49"/>
      <c r="DA741" s="23"/>
      <c r="DB741" s="23"/>
      <c r="DC741" s="23"/>
      <c r="DD741" s="23"/>
      <c r="DE741" s="23"/>
      <c r="DF741" s="23"/>
      <c r="DG741" s="48"/>
      <c r="DH741" s="23"/>
      <c r="DQ741" s="16"/>
      <c r="DR741" s="16"/>
    </row>
    <row r="742" spans="1:122" s="50" customFormat="1" x14ac:dyDescent="0.2">
      <c r="A742" s="23"/>
      <c r="B742" s="46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47"/>
      <c r="S742" s="23"/>
      <c r="T742" s="48"/>
      <c r="U742" s="30"/>
      <c r="V742" s="30"/>
      <c r="W742" s="30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  <c r="AV742" s="49"/>
      <c r="AW742" s="49"/>
      <c r="AX742" s="49"/>
      <c r="AY742" s="49"/>
      <c r="AZ742" s="49"/>
      <c r="BA742" s="49"/>
      <c r="BB742" s="49"/>
      <c r="BC742" s="49"/>
      <c r="BD742" s="49"/>
      <c r="BE742" s="49"/>
      <c r="BF742" s="49"/>
      <c r="BG742" s="49"/>
      <c r="BH742" s="49"/>
      <c r="BI742" s="49"/>
      <c r="BJ742" s="49"/>
      <c r="BK742" s="49"/>
      <c r="BL742" s="49"/>
      <c r="BM742" s="49"/>
      <c r="BN742" s="49"/>
      <c r="BO742" s="49"/>
      <c r="BP742" s="49"/>
      <c r="BQ742" s="49"/>
      <c r="BR742" s="49"/>
      <c r="BS742" s="49"/>
      <c r="BT742" s="49"/>
      <c r="BU742" s="49"/>
      <c r="BV742" s="49"/>
      <c r="BW742" s="49"/>
      <c r="BX742" s="49"/>
      <c r="BY742" s="49"/>
      <c r="BZ742" s="28"/>
      <c r="CA742" s="49"/>
      <c r="CB742" s="51"/>
      <c r="CC742" s="51"/>
      <c r="CD742" s="49"/>
      <c r="CE742" s="49"/>
      <c r="CF742" s="49"/>
      <c r="CG742" s="49"/>
      <c r="DA742" s="23"/>
      <c r="DB742" s="23"/>
      <c r="DC742" s="23"/>
      <c r="DD742" s="23"/>
      <c r="DE742" s="23"/>
      <c r="DF742" s="23"/>
      <c r="DG742" s="48"/>
      <c r="DH742" s="23"/>
      <c r="DQ742" s="16"/>
      <c r="DR742" s="16"/>
    </row>
    <row r="743" spans="1:122" s="50" customFormat="1" x14ac:dyDescent="0.2">
      <c r="A743" s="23"/>
      <c r="B743" s="46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47"/>
      <c r="S743" s="23"/>
      <c r="T743" s="48"/>
      <c r="U743" s="30"/>
      <c r="V743" s="30"/>
      <c r="W743" s="30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  <c r="AV743" s="49"/>
      <c r="AW743" s="49"/>
      <c r="AX743" s="49"/>
      <c r="AY743" s="49"/>
      <c r="AZ743" s="49"/>
      <c r="BA743" s="49"/>
      <c r="BB743" s="49"/>
      <c r="BC743" s="49"/>
      <c r="BD743" s="49"/>
      <c r="BE743" s="49"/>
      <c r="BF743" s="49"/>
      <c r="BG743" s="49"/>
      <c r="BH743" s="49"/>
      <c r="BI743" s="49"/>
      <c r="BJ743" s="49"/>
      <c r="BK743" s="49"/>
      <c r="BL743" s="49"/>
      <c r="BM743" s="49"/>
      <c r="BN743" s="49"/>
      <c r="BO743" s="49"/>
      <c r="BP743" s="49"/>
      <c r="BQ743" s="49"/>
      <c r="BR743" s="49"/>
      <c r="BS743" s="49"/>
      <c r="BT743" s="49"/>
      <c r="BU743" s="49"/>
      <c r="BV743" s="49"/>
      <c r="BW743" s="49"/>
      <c r="BX743" s="49"/>
      <c r="BY743" s="49"/>
      <c r="BZ743" s="28"/>
      <c r="CA743" s="49"/>
      <c r="CB743" s="51"/>
      <c r="CC743" s="51"/>
      <c r="CD743" s="49"/>
      <c r="CE743" s="49"/>
      <c r="CF743" s="49"/>
      <c r="CG743" s="49"/>
      <c r="DA743" s="23"/>
      <c r="DB743" s="23"/>
      <c r="DC743" s="23"/>
      <c r="DD743" s="23"/>
      <c r="DE743" s="23"/>
      <c r="DF743" s="23"/>
      <c r="DG743" s="48"/>
      <c r="DH743" s="23"/>
      <c r="DQ743" s="16"/>
      <c r="DR743" s="16"/>
    </row>
    <row r="744" spans="1:122" s="50" customFormat="1" x14ac:dyDescent="0.2">
      <c r="A744" s="23"/>
      <c r="B744" s="46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47"/>
      <c r="S744" s="23"/>
      <c r="T744" s="48"/>
      <c r="U744" s="30"/>
      <c r="V744" s="30"/>
      <c r="W744" s="30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  <c r="AV744" s="49"/>
      <c r="AW744" s="49"/>
      <c r="AX744" s="49"/>
      <c r="AY744" s="49"/>
      <c r="AZ744" s="49"/>
      <c r="BA744" s="49"/>
      <c r="BB744" s="49"/>
      <c r="BC744" s="49"/>
      <c r="BD744" s="49"/>
      <c r="BE744" s="49"/>
      <c r="BF744" s="49"/>
      <c r="BG744" s="49"/>
      <c r="BH744" s="49"/>
      <c r="BI744" s="49"/>
      <c r="BJ744" s="49"/>
      <c r="BK744" s="49"/>
      <c r="BL744" s="49"/>
      <c r="BM744" s="49"/>
      <c r="BN744" s="49"/>
      <c r="BO744" s="49"/>
      <c r="BP744" s="49"/>
      <c r="BQ744" s="49"/>
      <c r="BR744" s="49"/>
      <c r="BS744" s="49"/>
      <c r="BT744" s="49"/>
      <c r="BU744" s="49"/>
      <c r="BV744" s="49"/>
      <c r="BW744" s="49"/>
      <c r="BX744" s="49"/>
      <c r="BY744" s="49"/>
      <c r="BZ744" s="28"/>
      <c r="CA744" s="49"/>
      <c r="CB744" s="51"/>
      <c r="CC744" s="51"/>
      <c r="CD744" s="49"/>
      <c r="CE744" s="49"/>
      <c r="CF744" s="49"/>
      <c r="CG744" s="49"/>
      <c r="DA744" s="23"/>
      <c r="DB744" s="23"/>
      <c r="DC744" s="23"/>
      <c r="DD744" s="23"/>
      <c r="DE744" s="23"/>
      <c r="DF744" s="23"/>
      <c r="DG744" s="48"/>
      <c r="DH744" s="23"/>
      <c r="DQ744" s="16"/>
      <c r="DR744" s="16"/>
    </row>
    <row r="745" spans="1:122" s="50" customFormat="1" x14ac:dyDescent="0.2">
      <c r="A745" s="23"/>
      <c r="B745" s="46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47"/>
      <c r="S745" s="23"/>
      <c r="T745" s="48"/>
      <c r="U745" s="30"/>
      <c r="V745" s="30"/>
      <c r="W745" s="30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  <c r="AV745" s="49"/>
      <c r="AW745" s="49"/>
      <c r="AX745" s="49"/>
      <c r="AY745" s="49"/>
      <c r="AZ745" s="49"/>
      <c r="BA745" s="49"/>
      <c r="BB745" s="49"/>
      <c r="BC745" s="49"/>
      <c r="BD745" s="49"/>
      <c r="BE745" s="49"/>
      <c r="BF745" s="49"/>
      <c r="BG745" s="49"/>
      <c r="BH745" s="49"/>
      <c r="BI745" s="49"/>
      <c r="BJ745" s="49"/>
      <c r="BK745" s="49"/>
      <c r="BL745" s="49"/>
      <c r="BM745" s="49"/>
      <c r="BN745" s="49"/>
      <c r="BO745" s="49"/>
      <c r="BP745" s="49"/>
      <c r="BQ745" s="49"/>
      <c r="BR745" s="49"/>
      <c r="BS745" s="49"/>
      <c r="BT745" s="49"/>
      <c r="BU745" s="49"/>
      <c r="BV745" s="49"/>
      <c r="BW745" s="49"/>
      <c r="BX745" s="49"/>
      <c r="BY745" s="49"/>
      <c r="BZ745" s="28"/>
      <c r="CA745" s="49"/>
      <c r="CB745" s="51"/>
      <c r="CC745" s="51"/>
      <c r="CD745" s="49"/>
      <c r="CE745" s="49"/>
      <c r="CF745" s="49"/>
      <c r="CG745" s="49"/>
      <c r="DA745" s="23"/>
      <c r="DB745" s="23"/>
      <c r="DC745" s="23"/>
      <c r="DD745" s="23"/>
      <c r="DE745" s="23"/>
      <c r="DF745" s="23"/>
      <c r="DG745" s="48"/>
      <c r="DH745" s="23"/>
      <c r="DQ745" s="16"/>
      <c r="DR745" s="16"/>
    </row>
    <row r="746" spans="1:122" s="50" customFormat="1" x14ac:dyDescent="0.2">
      <c r="A746" s="23"/>
      <c r="B746" s="46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47"/>
      <c r="S746" s="23"/>
      <c r="T746" s="48"/>
      <c r="U746" s="30"/>
      <c r="V746" s="30"/>
      <c r="W746" s="30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  <c r="AV746" s="49"/>
      <c r="AW746" s="49"/>
      <c r="AX746" s="49"/>
      <c r="AY746" s="49"/>
      <c r="AZ746" s="49"/>
      <c r="BA746" s="49"/>
      <c r="BB746" s="49"/>
      <c r="BC746" s="49"/>
      <c r="BD746" s="49"/>
      <c r="BE746" s="49"/>
      <c r="BF746" s="49"/>
      <c r="BG746" s="49"/>
      <c r="BH746" s="49"/>
      <c r="BI746" s="49"/>
      <c r="BJ746" s="49"/>
      <c r="BK746" s="49"/>
      <c r="BL746" s="49"/>
      <c r="BM746" s="49"/>
      <c r="BN746" s="49"/>
      <c r="BO746" s="49"/>
      <c r="BP746" s="49"/>
      <c r="BQ746" s="49"/>
      <c r="BR746" s="49"/>
      <c r="BS746" s="49"/>
      <c r="BT746" s="49"/>
      <c r="BU746" s="49"/>
      <c r="BV746" s="49"/>
      <c r="BW746" s="49"/>
      <c r="BX746" s="49"/>
      <c r="BY746" s="49"/>
      <c r="BZ746" s="28"/>
      <c r="CA746" s="49"/>
      <c r="CB746" s="51"/>
      <c r="CC746" s="51"/>
      <c r="CD746" s="49"/>
      <c r="CE746" s="49"/>
      <c r="CF746" s="49"/>
      <c r="CG746" s="49"/>
      <c r="DA746" s="23"/>
      <c r="DB746" s="23"/>
      <c r="DC746" s="23"/>
      <c r="DD746" s="23"/>
      <c r="DE746" s="23"/>
      <c r="DF746" s="23"/>
      <c r="DG746" s="48"/>
      <c r="DH746" s="23"/>
      <c r="DQ746" s="16"/>
      <c r="DR746" s="16"/>
    </row>
    <row r="747" spans="1:122" s="50" customFormat="1" x14ac:dyDescent="0.2">
      <c r="A747" s="23"/>
      <c r="B747" s="46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47"/>
      <c r="S747" s="23"/>
      <c r="T747" s="48"/>
      <c r="U747" s="30"/>
      <c r="V747" s="30"/>
      <c r="W747" s="30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  <c r="AV747" s="49"/>
      <c r="AW747" s="49"/>
      <c r="AX747" s="49"/>
      <c r="AY747" s="49"/>
      <c r="AZ747" s="49"/>
      <c r="BA747" s="49"/>
      <c r="BB747" s="49"/>
      <c r="BC747" s="49"/>
      <c r="BD747" s="49"/>
      <c r="BE747" s="49"/>
      <c r="BF747" s="49"/>
      <c r="BG747" s="49"/>
      <c r="BH747" s="49"/>
      <c r="BI747" s="49"/>
      <c r="BJ747" s="49"/>
      <c r="BK747" s="49"/>
      <c r="BL747" s="49"/>
      <c r="BM747" s="49"/>
      <c r="BN747" s="49"/>
      <c r="BO747" s="49"/>
      <c r="BP747" s="49"/>
      <c r="BQ747" s="49"/>
      <c r="BR747" s="49"/>
      <c r="BS747" s="49"/>
      <c r="BT747" s="49"/>
      <c r="BU747" s="49"/>
      <c r="BV747" s="49"/>
      <c r="BW747" s="49"/>
      <c r="BX747" s="49"/>
      <c r="BY747" s="49"/>
      <c r="BZ747" s="28"/>
      <c r="CA747" s="49"/>
      <c r="CB747" s="51"/>
      <c r="CC747" s="51"/>
      <c r="CD747" s="49"/>
      <c r="CE747" s="49"/>
      <c r="CF747" s="49"/>
      <c r="CG747" s="49"/>
      <c r="DA747" s="23"/>
      <c r="DB747" s="23"/>
      <c r="DC747" s="23"/>
      <c r="DD747" s="23"/>
      <c r="DE747" s="23"/>
      <c r="DF747" s="23"/>
      <c r="DG747" s="48"/>
      <c r="DH747" s="23"/>
      <c r="DQ747" s="16"/>
      <c r="DR747" s="16"/>
    </row>
    <row r="748" spans="1:122" s="50" customFormat="1" x14ac:dyDescent="0.2">
      <c r="A748" s="23"/>
      <c r="B748" s="46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47"/>
      <c r="S748" s="23"/>
      <c r="T748" s="48"/>
      <c r="U748" s="30"/>
      <c r="V748" s="30"/>
      <c r="W748" s="30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  <c r="AV748" s="49"/>
      <c r="AW748" s="49"/>
      <c r="AX748" s="49"/>
      <c r="AY748" s="49"/>
      <c r="AZ748" s="49"/>
      <c r="BA748" s="49"/>
      <c r="BB748" s="49"/>
      <c r="BC748" s="49"/>
      <c r="BD748" s="49"/>
      <c r="BE748" s="49"/>
      <c r="BF748" s="49"/>
      <c r="BG748" s="49"/>
      <c r="BH748" s="49"/>
      <c r="BI748" s="49"/>
      <c r="BJ748" s="49"/>
      <c r="BK748" s="49"/>
      <c r="BL748" s="49"/>
      <c r="BM748" s="49"/>
      <c r="BN748" s="49"/>
      <c r="BO748" s="49"/>
      <c r="BP748" s="49"/>
      <c r="BQ748" s="49"/>
      <c r="BR748" s="49"/>
      <c r="BS748" s="49"/>
      <c r="BT748" s="49"/>
      <c r="BU748" s="49"/>
      <c r="BV748" s="49"/>
      <c r="BW748" s="49"/>
      <c r="BX748" s="49"/>
      <c r="BY748" s="49"/>
      <c r="BZ748" s="28"/>
      <c r="CA748" s="49"/>
      <c r="CB748" s="51"/>
      <c r="CC748" s="51"/>
      <c r="CD748" s="49"/>
      <c r="CE748" s="49"/>
      <c r="CF748" s="49"/>
      <c r="CG748" s="49"/>
      <c r="DA748" s="23"/>
      <c r="DB748" s="23"/>
      <c r="DC748" s="23"/>
      <c r="DD748" s="23"/>
      <c r="DE748" s="23"/>
      <c r="DF748" s="23"/>
      <c r="DG748" s="48"/>
      <c r="DH748" s="23"/>
      <c r="DQ748" s="16"/>
      <c r="DR748" s="16"/>
    </row>
    <row r="749" spans="1:122" s="50" customFormat="1" x14ac:dyDescent="0.2">
      <c r="A749" s="23"/>
      <c r="B749" s="46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47"/>
      <c r="S749" s="23"/>
      <c r="T749" s="48"/>
      <c r="U749" s="30"/>
      <c r="V749" s="30"/>
      <c r="W749" s="30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  <c r="AV749" s="49"/>
      <c r="AW749" s="49"/>
      <c r="AX749" s="49"/>
      <c r="AY749" s="49"/>
      <c r="AZ749" s="49"/>
      <c r="BA749" s="49"/>
      <c r="BB749" s="49"/>
      <c r="BC749" s="49"/>
      <c r="BD749" s="49"/>
      <c r="BE749" s="49"/>
      <c r="BF749" s="49"/>
      <c r="BG749" s="49"/>
      <c r="BH749" s="49"/>
      <c r="BI749" s="49"/>
      <c r="BJ749" s="49"/>
      <c r="BK749" s="49"/>
      <c r="BL749" s="49"/>
      <c r="BM749" s="49"/>
      <c r="BN749" s="49"/>
      <c r="BO749" s="49"/>
      <c r="BP749" s="49"/>
      <c r="BQ749" s="49"/>
      <c r="BR749" s="49"/>
      <c r="BS749" s="49"/>
      <c r="BT749" s="49"/>
      <c r="BU749" s="49"/>
      <c r="BV749" s="49"/>
      <c r="BW749" s="49"/>
      <c r="BX749" s="49"/>
      <c r="BY749" s="49"/>
      <c r="BZ749" s="28"/>
      <c r="CA749" s="49"/>
      <c r="CB749" s="51"/>
      <c r="CC749" s="51"/>
      <c r="CD749" s="49"/>
      <c r="CE749" s="49"/>
      <c r="CF749" s="49"/>
      <c r="CG749" s="49"/>
      <c r="DA749" s="23"/>
      <c r="DB749" s="23"/>
      <c r="DC749" s="23"/>
      <c r="DD749" s="23"/>
      <c r="DE749" s="23"/>
      <c r="DF749" s="23"/>
      <c r="DG749" s="48"/>
      <c r="DH749" s="23"/>
      <c r="DQ749" s="16"/>
      <c r="DR749" s="16"/>
    </row>
    <row r="750" spans="1:122" s="50" customFormat="1" x14ac:dyDescent="0.2">
      <c r="A750" s="23"/>
      <c r="B750" s="46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47"/>
      <c r="S750" s="23"/>
      <c r="T750" s="48"/>
      <c r="U750" s="30"/>
      <c r="V750" s="30"/>
      <c r="W750" s="30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  <c r="AV750" s="49"/>
      <c r="AW750" s="49"/>
      <c r="AX750" s="49"/>
      <c r="AY750" s="49"/>
      <c r="AZ750" s="49"/>
      <c r="BA750" s="49"/>
      <c r="BB750" s="49"/>
      <c r="BC750" s="49"/>
      <c r="BD750" s="49"/>
      <c r="BE750" s="49"/>
      <c r="BF750" s="49"/>
      <c r="BG750" s="49"/>
      <c r="BH750" s="49"/>
      <c r="BI750" s="49"/>
      <c r="BJ750" s="49"/>
      <c r="BK750" s="49"/>
      <c r="BL750" s="49"/>
      <c r="BM750" s="49"/>
      <c r="BN750" s="49"/>
      <c r="BO750" s="49"/>
      <c r="BP750" s="49"/>
      <c r="BQ750" s="49"/>
      <c r="BR750" s="49"/>
      <c r="BS750" s="49"/>
      <c r="BT750" s="49"/>
      <c r="BU750" s="49"/>
      <c r="BV750" s="49"/>
      <c r="BW750" s="49"/>
      <c r="BX750" s="49"/>
      <c r="BY750" s="49"/>
      <c r="BZ750" s="28"/>
      <c r="CA750" s="49"/>
      <c r="CB750" s="51"/>
      <c r="CC750" s="51"/>
      <c r="CD750" s="49"/>
      <c r="CE750" s="49"/>
      <c r="CF750" s="49"/>
      <c r="CG750" s="49"/>
      <c r="DA750" s="23"/>
      <c r="DB750" s="23"/>
      <c r="DC750" s="23"/>
      <c r="DD750" s="23"/>
      <c r="DE750" s="23"/>
      <c r="DF750" s="23"/>
      <c r="DG750" s="48"/>
      <c r="DH750" s="23"/>
      <c r="DQ750" s="16"/>
      <c r="DR750" s="16"/>
    </row>
    <row r="751" spans="1:122" s="50" customFormat="1" x14ac:dyDescent="0.2">
      <c r="A751" s="23"/>
      <c r="B751" s="46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47"/>
      <c r="S751" s="23"/>
      <c r="T751" s="48"/>
      <c r="U751" s="30"/>
      <c r="V751" s="30"/>
      <c r="W751" s="30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  <c r="AV751" s="49"/>
      <c r="AW751" s="49"/>
      <c r="AX751" s="49"/>
      <c r="AY751" s="49"/>
      <c r="AZ751" s="49"/>
      <c r="BA751" s="49"/>
      <c r="BB751" s="49"/>
      <c r="BC751" s="49"/>
      <c r="BD751" s="49"/>
      <c r="BE751" s="49"/>
      <c r="BF751" s="49"/>
      <c r="BG751" s="49"/>
      <c r="BH751" s="49"/>
      <c r="BI751" s="49"/>
      <c r="BJ751" s="49"/>
      <c r="BK751" s="49"/>
      <c r="BL751" s="49"/>
      <c r="BM751" s="49"/>
      <c r="BN751" s="49"/>
      <c r="BO751" s="49"/>
      <c r="BP751" s="49"/>
      <c r="BQ751" s="49"/>
      <c r="BR751" s="49"/>
      <c r="BS751" s="49"/>
      <c r="BT751" s="49"/>
      <c r="BU751" s="49"/>
      <c r="BV751" s="49"/>
      <c r="BW751" s="49"/>
      <c r="BX751" s="49"/>
      <c r="BY751" s="49"/>
      <c r="BZ751" s="28"/>
      <c r="CA751" s="49"/>
      <c r="CB751" s="51"/>
      <c r="CC751" s="51"/>
      <c r="CD751" s="49"/>
      <c r="CE751" s="49"/>
      <c r="CF751" s="49"/>
      <c r="CG751" s="49"/>
      <c r="DA751" s="23"/>
      <c r="DB751" s="23"/>
      <c r="DC751" s="23"/>
      <c r="DD751" s="23"/>
      <c r="DE751" s="23"/>
      <c r="DF751" s="23"/>
      <c r="DG751" s="48"/>
      <c r="DH751" s="23"/>
      <c r="DQ751" s="16"/>
      <c r="DR751" s="16"/>
    </row>
    <row r="752" spans="1:122" s="50" customFormat="1" x14ac:dyDescent="0.2">
      <c r="A752" s="23"/>
      <c r="B752" s="46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47"/>
      <c r="S752" s="23"/>
      <c r="T752" s="48"/>
      <c r="U752" s="30"/>
      <c r="V752" s="30"/>
      <c r="W752" s="30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  <c r="AV752" s="49"/>
      <c r="AW752" s="49"/>
      <c r="AX752" s="49"/>
      <c r="AY752" s="49"/>
      <c r="AZ752" s="49"/>
      <c r="BA752" s="49"/>
      <c r="BB752" s="49"/>
      <c r="BC752" s="49"/>
      <c r="BD752" s="49"/>
      <c r="BE752" s="49"/>
      <c r="BF752" s="49"/>
      <c r="BG752" s="49"/>
      <c r="BH752" s="49"/>
      <c r="BI752" s="49"/>
      <c r="BJ752" s="49"/>
      <c r="BK752" s="49"/>
      <c r="BL752" s="49"/>
      <c r="BM752" s="49"/>
      <c r="BN752" s="49"/>
      <c r="BO752" s="49"/>
      <c r="BP752" s="49"/>
      <c r="BQ752" s="49"/>
      <c r="BR752" s="49"/>
      <c r="BS752" s="49"/>
      <c r="BT752" s="49"/>
      <c r="BU752" s="49"/>
      <c r="BV752" s="49"/>
      <c r="BW752" s="49"/>
      <c r="BX752" s="49"/>
      <c r="BY752" s="49"/>
      <c r="BZ752" s="28"/>
      <c r="CA752" s="49"/>
      <c r="CB752" s="51"/>
      <c r="CC752" s="51"/>
      <c r="CD752" s="49"/>
      <c r="CE752" s="49"/>
      <c r="CF752" s="49"/>
      <c r="CG752" s="49"/>
      <c r="DA752" s="23"/>
      <c r="DB752" s="23"/>
      <c r="DC752" s="23"/>
      <c r="DD752" s="23"/>
      <c r="DE752" s="23"/>
      <c r="DF752" s="23"/>
      <c r="DG752" s="48"/>
      <c r="DH752" s="23"/>
      <c r="DQ752" s="16"/>
      <c r="DR752" s="16"/>
    </row>
    <row r="753" spans="1:122" s="50" customFormat="1" x14ac:dyDescent="0.2">
      <c r="A753" s="23"/>
      <c r="B753" s="46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47"/>
      <c r="S753" s="23"/>
      <c r="T753" s="48"/>
      <c r="U753" s="30"/>
      <c r="V753" s="30"/>
      <c r="W753" s="30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49"/>
      <c r="BF753" s="49"/>
      <c r="BG753" s="49"/>
      <c r="BH753" s="49"/>
      <c r="BI753" s="49"/>
      <c r="BJ753" s="49"/>
      <c r="BK753" s="49"/>
      <c r="BL753" s="49"/>
      <c r="BM753" s="49"/>
      <c r="BN753" s="49"/>
      <c r="BO753" s="49"/>
      <c r="BP753" s="49"/>
      <c r="BQ753" s="49"/>
      <c r="BR753" s="49"/>
      <c r="BS753" s="49"/>
      <c r="BT753" s="49"/>
      <c r="BU753" s="49"/>
      <c r="BV753" s="49"/>
      <c r="BW753" s="49"/>
      <c r="BX753" s="49"/>
      <c r="BY753" s="49"/>
      <c r="BZ753" s="28"/>
      <c r="CA753" s="49"/>
      <c r="CB753" s="51"/>
      <c r="CC753" s="51"/>
      <c r="CD753" s="49"/>
      <c r="CE753" s="49"/>
      <c r="CF753" s="49"/>
      <c r="CG753" s="49"/>
      <c r="DA753" s="23"/>
      <c r="DB753" s="23"/>
      <c r="DC753" s="23"/>
      <c r="DD753" s="23"/>
      <c r="DE753" s="23"/>
      <c r="DF753" s="23"/>
      <c r="DG753" s="48"/>
      <c r="DH753" s="23"/>
      <c r="DQ753" s="16"/>
      <c r="DR753" s="16"/>
    </row>
    <row r="754" spans="1:122" s="50" customFormat="1" x14ac:dyDescent="0.2">
      <c r="A754" s="23"/>
      <c r="B754" s="46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47"/>
      <c r="S754" s="23"/>
      <c r="T754" s="48"/>
      <c r="U754" s="30"/>
      <c r="V754" s="30"/>
      <c r="W754" s="30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  <c r="AV754" s="49"/>
      <c r="AW754" s="49"/>
      <c r="AX754" s="49"/>
      <c r="AY754" s="49"/>
      <c r="AZ754" s="49"/>
      <c r="BA754" s="49"/>
      <c r="BB754" s="49"/>
      <c r="BC754" s="49"/>
      <c r="BD754" s="49"/>
      <c r="BE754" s="49"/>
      <c r="BF754" s="49"/>
      <c r="BG754" s="49"/>
      <c r="BH754" s="49"/>
      <c r="BI754" s="49"/>
      <c r="BJ754" s="49"/>
      <c r="BK754" s="49"/>
      <c r="BL754" s="49"/>
      <c r="BM754" s="49"/>
      <c r="BN754" s="49"/>
      <c r="BO754" s="49"/>
      <c r="BP754" s="49"/>
      <c r="BQ754" s="49"/>
      <c r="BR754" s="49"/>
      <c r="BS754" s="49"/>
      <c r="BT754" s="49"/>
      <c r="BU754" s="49"/>
      <c r="BV754" s="49"/>
      <c r="BW754" s="49"/>
      <c r="BX754" s="49"/>
      <c r="BY754" s="49"/>
      <c r="BZ754" s="28"/>
      <c r="CA754" s="49"/>
      <c r="CB754" s="51"/>
      <c r="CC754" s="51"/>
      <c r="CD754" s="49"/>
      <c r="CE754" s="49"/>
      <c r="CF754" s="49"/>
      <c r="CG754" s="49"/>
      <c r="DA754" s="23"/>
      <c r="DB754" s="23"/>
      <c r="DC754" s="23"/>
      <c r="DD754" s="23"/>
      <c r="DE754" s="23"/>
      <c r="DF754" s="23"/>
      <c r="DG754" s="48"/>
      <c r="DH754" s="23"/>
      <c r="DQ754" s="16"/>
      <c r="DR754" s="16"/>
    </row>
    <row r="755" spans="1:122" s="50" customFormat="1" x14ac:dyDescent="0.2">
      <c r="A755" s="23"/>
      <c r="B755" s="46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47"/>
      <c r="S755" s="23"/>
      <c r="T755" s="48"/>
      <c r="U755" s="30"/>
      <c r="V755" s="30"/>
      <c r="W755" s="30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  <c r="AV755" s="49"/>
      <c r="AW755" s="49"/>
      <c r="AX755" s="49"/>
      <c r="AY755" s="49"/>
      <c r="AZ755" s="49"/>
      <c r="BA755" s="49"/>
      <c r="BB755" s="49"/>
      <c r="BC755" s="49"/>
      <c r="BD755" s="49"/>
      <c r="BE755" s="49"/>
      <c r="BF755" s="49"/>
      <c r="BG755" s="49"/>
      <c r="BH755" s="49"/>
      <c r="BI755" s="49"/>
      <c r="BJ755" s="49"/>
      <c r="BK755" s="49"/>
      <c r="BL755" s="49"/>
      <c r="BM755" s="49"/>
      <c r="BN755" s="49"/>
      <c r="BO755" s="49"/>
      <c r="BP755" s="49"/>
      <c r="BQ755" s="49"/>
      <c r="BR755" s="49"/>
      <c r="BS755" s="49"/>
      <c r="BT755" s="49"/>
      <c r="BU755" s="49"/>
      <c r="BV755" s="49"/>
      <c r="BW755" s="49"/>
      <c r="BX755" s="49"/>
      <c r="BY755" s="49"/>
      <c r="BZ755" s="28"/>
      <c r="CA755" s="49"/>
      <c r="CB755" s="51"/>
      <c r="CC755" s="51"/>
      <c r="CD755" s="49"/>
      <c r="CE755" s="49"/>
      <c r="CF755" s="49"/>
      <c r="CG755" s="49"/>
      <c r="DA755" s="23"/>
      <c r="DB755" s="23"/>
      <c r="DC755" s="23"/>
      <c r="DD755" s="23"/>
      <c r="DE755" s="23"/>
      <c r="DF755" s="23"/>
      <c r="DG755" s="48"/>
      <c r="DH755" s="23"/>
      <c r="DQ755" s="16"/>
      <c r="DR755" s="16"/>
    </row>
    <row r="756" spans="1:122" s="50" customFormat="1" x14ac:dyDescent="0.2">
      <c r="A756" s="23"/>
      <c r="B756" s="46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47"/>
      <c r="S756" s="23"/>
      <c r="T756" s="48"/>
      <c r="U756" s="30"/>
      <c r="V756" s="30"/>
      <c r="W756" s="30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  <c r="AV756" s="49"/>
      <c r="AW756" s="49"/>
      <c r="AX756" s="49"/>
      <c r="AY756" s="49"/>
      <c r="AZ756" s="49"/>
      <c r="BA756" s="49"/>
      <c r="BB756" s="49"/>
      <c r="BC756" s="49"/>
      <c r="BD756" s="49"/>
      <c r="BE756" s="49"/>
      <c r="BF756" s="49"/>
      <c r="BG756" s="49"/>
      <c r="BH756" s="49"/>
      <c r="BI756" s="49"/>
      <c r="BJ756" s="49"/>
      <c r="BK756" s="49"/>
      <c r="BL756" s="49"/>
      <c r="BM756" s="49"/>
      <c r="BN756" s="49"/>
      <c r="BO756" s="49"/>
      <c r="BP756" s="49"/>
      <c r="BQ756" s="49"/>
      <c r="BR756" s="49"/>
      <c r="BS756" s="49"/>
      <c r="BT756" s="49"/>
      <c r="BU756" s="49"/>
      <c r="BV756" s="49"/>
      <c r="BW756" s="49"/>
      <c r="BX756" s="49"/>
      <c r="BY756" s="49"/>
      <c r="BZ756" s="28"/>
      <c r="CA756" s="49"/>
      <c r="CB756" s="51"/>
      <c r="CC756" s="51"/>
      <c r="CD756" s="49"/>
      <c r="CE756" s="49"/>
      <c r="CF756" s="49"/>
      <c r="CG756" s="49"/>
      <c r="DA756" s="23"/>
      <c r="DB756" s="23"/>
      <c r="DC756" s="23"/>
      <c r="DD756" s="23"/>
      <c r="DE756" s="23"/>
      <c r="DF756" s="23"/>
      <c r="DG756" s="48"/>
      <c r="DH756" s="23"/>
      <c r="DQ756" s="16"/>
      <c r="DR756" s="16"/>
    </row>
    <row r="757" spans="1:122" s="50" customFormat="1" x14ac:dyDescent="0.2">
      <c r="A757" s="23"/>
      <c r="B757" s="46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47"/>
      <c r="S757" s="23"/>
      <c r="T757" s="48"/>
      <c r="U757" s="30"/>
      <c r="V757" s="30"/>
      <c r="W757" s="30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  <c r="AV757" s="49"/>
      <c r="AW757" s="49"/>
      <c r="AX757" s="49"/>
      <c r="AY757" s="49"/>
      <c r="AZ757" s="49"/>
      <c r="BA757" s="49"/>
      <c r="BB757" s="49"/>
      <c r="BC757" s="49"/>
      <c r="BD757" s="49"/>
      <c r="BE757" s="49"/>
      <c r="BF757" s="49"/>
      <c r="BG757" s="49"/>
      <c r="BH757" s="49"/>
      <c r="BI757" s="49"/>
      <c r="BJ757" s="49"/>
      <c r="BK757" s="49"/>
      <c r="BL757" s="49"/>
      <c r="BM757" s="49"/>
      <c r="BN757" s="49"/>
      <c r="BO757" s="49"/>
      <c r="BP757" s="49"/>
      <c r="BQ757" s="49"/>
      <c r="BR757" s="49"/>
      <c r="BS757" s="49"/>
      <c r="BT757" s="49"/>
      <c r="BU757" s="49"/>
      <c r="BV757" s="49"/>
      <c r="BW757" s="49"/>
      <c r="BX757" s="49"/>
      <c r="BY757" s="49"/>
      <c r="BZ757" s="28"/>
      <c r="CA757" s="49"/>
      <c r="CB757" s="51"/>
      <c r="CC757" s="51"/>
      <c r="CD757" s="49"/>
      <c r="CE757" s="49"/>
      <c r="CF757" s="49"/>
      <c r="CG757" s="49"/>
      <c r="DA757" s="23"/>
      <c r="DB757" s="23"/>
      <c r="DC757" s="23"/>
      <c r="DD757" s="23"/>
      <c r="DE757" s="23"/>
      <c r="DF757" s="23"/>
      <c r="DG757" s="48"/>
      <c r="DH757" s="23"/>
      <c r="DQ757" s="16"/>
      <c r="DR757" s="16"/>
    </row>
    <row r="758" spans="1:122" s="50" customFormat="1" x14ac:dyDescent="0.2">
      <c r="A758" s="23"/>
      <c r="B758" s="46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47"/>
      <c r="S758" s="23"/>
      <c r="T758" s="48"/>
      <c r="U758" s="30"/>
      <c r="V758" s="30"/>
      <c r="W758" s="30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  <c r="AV758" s="49"/>
      <c r="AW758" s="49"/>
      <c r="AX758" s="49"/>
      <c r="AY758" s="49"/>
      <c r="AZ758" s="49"/>
      <c r="BA758" s="49"/>
      <c r="BB758" s="49"/>
      <c r="BC758" s="49"/>
      <c r="BD758" s="49"/>
      <c r="BE758" s="49"/>
      <c r="BF758" s="49"/>
      <c r="BG758" s="49"/>
      <c r="BH758" s="49"/>
      <c r="BI758" s="49"/>
      <c r="BJ758" s="49"/>
      <c r="BK758" s="49"/>
      <c r="BL758" s="49"/>
      <c r="BM758" s="49"/>
      <c r="BN758" s="49"/>
      <c r="BO758" s="49"/>
      <c r="BP758" s="49"/>
      <c r="BQ758" s="49"/>
      <c r="BR758" s="49"/>
      <c r="BS758" s="49"/>
      <c r="BT758" s="49"/>
      <c r="BU758" s="49"/>
      <c r="BV758" s="49"/>
      <c r="BW758" s="49"/>
      <c r="BX758" s="49"/>
      <c r="BY758" s="49"/>
      <c r="BZ758" s="28"/>
      <c r="CA758" s="49"/>
      <c r="CB758" s="51"/>
      <c r="CC758" s="51"/>
      <c r="CD758" s="49"/>
      <c r="CE758" s="49"/>
      <c r="CF758" s="49"/>
      <c r="CG758" s="49"/>
      <c r="DA758" s="23"/>
      <c r="DB758" s="23"/>
      <c r="DC758" s="23"/>
      <c r="DD758" s="23"/>
      <c r="DE758" s="23"/>
      <c r="DF758" s="23"/>
      <c r="DG758" s="48"/>
      <c r="DH758" s="23"/>
      <c r="DQ758" s="16"/>
      <c r="DR758" s="16"/>
    </row>
    <row r="759" spans="1:122" s="50" customFormat="1" x14ac:dyDescent="0.2">
      <c r="A759" s="23"/>
      <c r="B759" s="46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47"/>
      <c r="S759" s="23"/>
      <c r="T759" s="48"/>
      <c r="U759" s="30"/>
      <c r="V759" s="30"/>
      <c r="W759" s="30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  <c r="AV759" s="49"/>
      <c r="AW759" s="49"/>
      <c r="AX759" s="49"/>
      <c r="AY759" s="49"/>
      <c r="AZ759" s="49"/>
      <c r="BA759" s="49"/>
      <c r="BB759" s="49"/>
      <c r="BC759" s="49"/>
      <c r="BD759" s="49"/>
      <c r="BE759" s="49"/>
      <c r="BF759" s="49"/>
      <c r="BG759" s="49"/>
      <c r="BH759" s="49"/>
      <c r="BI759" s="49"/>
      <c r="BJ759" s="49"/>
      <c r="BK759" s="49"/>
      <c r="BL759" s="49"/>
      <c r="BM759" s="49"/>
      <c r="BN759" s="49"/>
      <c r="BO759" s="49"/>
      <c r="BP759" s="49"/>
      <c r="BQ759" s="49"/>
      <c r="BR759" s="49"/>
      <c r="BS759" s="49"/>
      <c r="BT759" s="49"/>
      <c r="BU759" s="49"/>
      <c r="BV759" s="49"/>
      <c r="BW759" s="49"/>
      <c r="BX759" s="49"/>
      <c r="BY759" s="49"/>
      <c r="BZ759" s="28"/>
      <c r="CA759" s="49"/>
      <c r="CB759" s="51"/>
      <c r="CC759" s="51"/>
      <c r="CD759" s="49"/>
      <c r="CE759" s="49"/>
      <c r="CF759" s="49"/>
      <c r="CG759" s="49"/>
      <c r="DA759" s="23"/>
      <c r="DB759" s="23"/>
      <c r="DC759" s="23"/>
      <c r="DD759" s="23"/>
      <c r="DE759" s="23"/>
      <c r="DF759" s="23"/>
      <c r="DG759" s="48"/>
      <c r="DH759" s="23"/>
      <c r="DQ759" s="16"/>
      <c r="DR759" s="16"/>
    </row>
    <row r="760" spans="1:122" s="50" customFormat="1" x14ac:dyDescent="0.2">
      <c r="A760" s="23"/>
      <c r="B760" s="46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47"/>
      <c r="S760" s="23"/>
      <c r="T760" s="48"/>
      <c r="U760" s="30"/>
      <c r="V760" s="30"/>
      <c r="W760" s="30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  <c r="AV760" s="49"/>
      <c r="AW760" s="49"/>
      <c r="AX760" s="49"/>
      <c r="AY760" s="49"/>
      <c r="AZ760" s="49"/>
      <c r="BA760" s="49"/>
      <c r="BB760" s="49"/>
      <c r="BC760" s="49"/>
      <c r="BD760" s="49"/>
      <c r="BE760" s="49"/>
      <c r="BF760" s="49"/>
      <c r="BG760" s="49"/>
      <c r="BH760" s="49"/>
      <c r="BI760" s="49"/>
      <c r="BJ760" s="49"/>
      <c r="BK760" s="49"/>
      <c r="BL760" s="49"/>
      <c r="BM760" s="49"/>
      <c r="BN760" s="49"/>
      <c r="BO760" s="49"/>
      <c r="BP760" s="49"/>
      <c r="BQ760" s="49"/>
      <c r="BR760" s="49"/>
      <c r="BS760" s="49"/>
      <c r="BT760" s="49"/>
      <c r="BU760" s="49"/>
      <c r="BV760" s="49"/>
      <c r="BW760" s="49"/>
      <c r="BX760" s="49"/>
      <c r="BY760" s="49"/>
      <c r="BZ760" s="28"/>
      <c r="CA760" s="49"/>
      <c r="CB760" s="51"/>
      <c r="CC760" s="51"/>
      <c r="CD760" s="49"/>
      <c r="CE760" s="49"/>
      <c r="CF760" s="49"/>
      <c r="CG760" s="49"/>
      <c r="DA760" s="23"/>
      <c r="DB760" s="23"/>
      <c r="DC760" s="23"/>
      <c r="DD760" s="23"/>
      <c r="DE760" s="23"/>
      <c r="DF760" s="23"/>
      <c r="DG760" s="48"/>
      <c r="DH760" s="23"/>
      <c r="DQ760" s="16"/>
      <c r="DR760" s="16"/>
    </row>
    <row r="761" spans="1:122" s="50" customFormat="1" x14ac:dyDescent="0.2">
      <c r="A761" s="23"/>
      <c r="B761" s="46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47"/>
      <c r="S761" s="23"/>
      <c r="T761" s="48"/>
      <c r="U761" s="30"/>
      <c r="V761" s="30"/>
      <c r="W761" s="30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  <c r="AV761" s="49"/>
      <c r="AW761" s="49"/>
      <c r="AX761" s="49"/>
      <c r="AY761" s="49"/>
      <c r="AZ761" s="49"/>
      <c r="BA761" s="49"/>
      <c r="BB761" s="49"/>
      <c r="BC761" s="49"/>
      <c r="BD761" s="49"/>
      <c r="BE761" s="49"/>
      <c r="BF761" s="49"/>
      <c r="BG761" s="49"/>
      <c r="BH761" s="49"/>
      <c r="BI761" s="49"/>
      <c r="BJ761" s="49"/>
      <c r="BK761" s="49"/>
      <c r="BL761" s="49"/>
      <c r="BM761" s="49"/>
      <c r="BN761" s="49"/>
      <c r="BO761" s="49"/>
      <c r="BP761" s="49"/>
      <c r="BQ761" s="49"/>
      <c r="BR761" s="49"/>
      <c r="BS761" s="49"/>
      <c r="BT761" s="49"/>
      <c r="BU761" s="49"/>
      <c r="BV761" s="49"/>
      <c r="BW761" s="49"/>
      <c r="BX761" s="49"/>
      <c r="BY761" s="49"/>
      <c r="BZ761" s="28"/>
      <c r="CA761" s="49"/>
      <c r="CB761" s="51"/>
      <c r="CC761" s="51"/>
      <c r="CD761" s="49"/>
      <c r="CE761" s="49"/>
      <c r="CF761" s="49"/>
      <c r="CG761" s="49"/>
      <c r="DA761" s="23"/>
      <c r="DB761" s="23"/>
      <c r="DC761" s="23"/>
      <c r="DD761" s="23"/>
      <c r="DE761" s="23"/>
      <c r="DF761" s="23"/>
      <c r="DG761" s="48"/>
      <c r="DH761" s="23"/>
      <c r="DQ761" s="16"/>
      <c r="DR761" s="16"/>
    </row>
    <row r="762" spans="1:122" s="50" customFormat="1" x14ac:dyDescent="0.2">
      <c r="A762" s="23"/>
      <c r="B762" s="46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47"/>
      <c r="S762" s="23"/>
      <c r="T762" s="48"/>
      <c r="U762" s="30"/>
      <c r="V762" s="30"/>
      <c r="W762" s="30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  <c r="AV762" s="49"/>
      <c r="AW762" s="49"/>
      <c r="AX762" s="49"/>
      <c r="AY762" s="49"/>
      <c r="AZ762" s="49"/>
      <c r="BA762" s="49"/>
      <c r="BB762" s="49"/>
      <c r="BC762" s="49"/>
      <c r="BD762" s="49"/>
      <c r="BE762" s="49"/>
      <c r="BF762" s="49"/>
      <c r="BG762" s="49"/>
      <c r="BH762" s="49"/>
      <c r="BI762" s="49"/>
      <c r="BJ762" s="49"/>
      <c r="BK762" s="49"/>
      <c r="BL762" s="49"/>
      <c r="BM762" s="49"/>
      <c r="BN762" s="49"/>
      <c r="BO762" s="49"/>
      <c r="BP762" s="49"/>
      <c r="BQ762" s="49"/>
      <c r="BR762" s="49"/>
      <c r="BS762" s="49"/>
      <c r="BT762" s="49"/>
      <c r="BU762" s="49"/>
      <c r="BV762" s="49"/>
      <c r="BW762" s="49"/>
      <c r="BX762" s="49"/>
      <c r="BY762" s="49"/>
      <c r="BZ762" s="28"/>
      <c r="CA762" s="49"/>
      <c r="CB762" s="51"/>
      <c r="CC762" s="51"/>
      <c r="CD762" s="49"/>
      <c r="CE762" s="49"/>
      <c r="CF762" s="49"/>
      <c r="CG762" s="49"/>
      <c r="DA762" s="23"/>
      <c r="DB762" s="23"/>
      <c r="DC762" s="23"/>
      <c r="DD762" s="23"/>
      <c r="DE762" s="23"/>
      <c r="DF762" s="23"/>
      <c r="DG762" s="48"/>
      <c r="DH762" s="23"/>
      <c r="DQ762" s="16"/>
      <c r="DR762" s="16"/>
    </row>
    <row r="763" spans="1:122" s="50" customFormat="1" x14ac:dyDescent="0.2">
      <c r="A763" s="23"/>
      <c r="B763" s="46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47"/>
      <c r="S763" s="23"/>
      <c r="T763" s="48"/>
      <c r="U763" s="30"/>
      <c r="V763" s="30"/>
      <c r="W763" s="30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  <c r="AV763" s="49"/>
      <c r="AW763" s="49"/>
      <c r="AX763" s="49"/>
      <c r="AY763" s="49"/>
      <c r="AZ763" s="49"/>
      <c r="BA763" s="49"/>
      <c r="BB763" s="49"/>
      <c r="BC763" s="49"/>
      <c r="BD763" s="49"/>
      <c r="BE763" s="49"/>
      <c r="BF763" s="49"/>
      <c r="BG763" s="49"/>
      <c r="BH763" s="49"/>
      <c r="BI763" s="49"/>
      <c r="BJ763" s="49"/>
      <c r="BK763" s="49"/>
      <c r="BL763" s="49"/>
      <c r="BM763" s="49"/>
      <c r="BN763" s="49"/>
      <c r="BO763" s="49"/>
      <c r="BP763" s="49"/>
      <c r="BQ763" s="49"/>
      <c r="BR763" s="49"/>
      <c r="BS763" s="49"/>
      <c r="BT763" s="49"/>
      <c r="BU763" s="49"/>
      <c r="BV763" s="49"/>
      <c r="BW763" s="49"/>
      <c r="BX763" s="49"/>
      <c r="BY763" s="49"/>
      <c r="BZ763" s="28"/>
      <c r="CA763" s="49"/>
      <c r="CB763" s="51"/>
      <c r="CC763" s="51"/>
      <c r="CD763" s="49"/>
      <c r="CE763" s="49"/>
      <c r="CF763" s="49"/>
      <c r="CG763" s="49"/>
      <c r="DA763" s="23"/>
      <c r="DB763" s="23"/>
      <c r="DC763" s="23"/>
      <c r="DD763" s="23"/>
      <c r="DE763" s="23"/>
      <c r="DF763" s="23"/>
      <c r="DG763" s="48"/>
      <c r="DH763" s="23"/>
      <c r="DQ763" s="16"/>
      <c r="DR763" s="16"/>
    </row>
    <row r="764" spans="1:122" s="50" customFormat="1" x14ac:dyDescent="0.2">
      <c r="A764" s="23"/>
      <c r="B764" s="46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47"/>
      <c r="S764" s="23"/>
      <c r="T764" s="48"/>
      <c r="U764" s="30"/>
      <c r="V764" s="30"/>
      <c r="W764" s="30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  <c r="AV764" s="49"/>
      <c r="AW764" s="49"/>
      <c r="AX764" s="49"/>
      <c r="AY764" s="49"/>
      <c r="AZ764" s="49"/>
      <c r="BA764" s="49"/>
      <c r="BB764" s="49"/>
      <c r="BC764" s="49"/>
      <c r="BD764" s="49"/>
      <c r="BE764" s="49"/>
      <c r="BF764" s="49"/>
      <c r="BG764" s="49"/>
      <c r="BH764" s="49"/>
      <c r="BI764" s="49"/>
      <c r="BJ764" s="49"/>
      <c r="BK764" s="49"/>
      <c r="BL764" s="49"/>
      <c r="BM764" s="49"/>
      <c r="BN764" s="49"/>
      <c r="BO764" s="49"/>
      <c r="BP764" s="49"/>
      <c r="BQ764" s="49"/>
      <c r="BR764" s="49"/>
      <c r="BS764" s="49"/>
      <c r="BT764" s="49"/>
      <c r="BU764" s="49"/>
      <c r="BV764" s="49"/>
      <c r="BW764" s="49"/>
      <c r="BX764" s="49"/>
      <c r="BY764" s="49"/>
      <c r="BZ764" s="28"/>
      <c r="CA764" s="49"/>
      <c r="CB764" s="51"/>
      <c r="CC764" s="51"/>
      <c r="CD764" s="49"/>
      <c r="CE764" s="49"/>
      <c r="CF764" s="49"/>
      <c r="CG764" s="49"/>
      <c r="DA764" s="23"/>
      <c r="DB764" s="23"/>
      <c r="DC764" s="23"/>
      <c r="DD764" s="23"/>
      <c r="DE764" s="23"/>
      <c r="DF764" s="23"/>
      <c r="DG764" s="48"/>
      <c r="DH764" s="23"/>
      <c r="DQ764" s="16"/>
      <c r="DR764" s="16"/>
    </row>
    <row r="765" spans="1:122" s="50" customFormat="1" x14ac:dyDescent="0.2">
      <c r="A765" s="23"/>
      <c r="B765" s="46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47"/>
      <c r="S765" s="23"/>
      <c r="T765" s="48"/>
      <c r="U765" s="30"/>
      <c r="V765" s="30"/>
      <c r="W765" s="30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  <c r="AV765" s="49"/>
      <c r="AW765" s="49"/>
      <c r="AX765" s="49"/>
      <c r="AY765" s="49"/>
      <c r="AZ765" s="49"/>
      <c r="BA765" s="49"/>
      <c r="BB765" s="49"/>
      <c r="BC765" s="49"/>
      <c r="BD765" s="49"/>
      <c r="BE765" s="49"/>
      <c r="BF765" s="49"/>
      <c r="BG765" s="49"/>
      <c r="BH765" s="49"/>
      <c r="BI765" s="49"/>
      <c r="BJ765" s="49"/>
      <c r="BK765" s="49"/>
      <c r="BL765" s="49"/>
      <c r="BM765" s="49"/>
      <c r="BN765" s="49"/>
      <c r="BO765" s="49"/>
      <c r="BP765" s="49"/>
      <c r="BQ765" s="49"/>
      <c r="BR765" s="49"/>
      <c r="BS765" s="49"/>
      <c r="BT765" s="49"/>
      <c r="BU765" s="49"/>
      <c r="BV765" s="49"/>
      <c r="BW765" s="49"/>
      <c r="BX765" s="49"/>
      <c r="BY765" s="49"/>
      <c r="BZ765" s="28"/>
      <c r="CA765" s="49"/>
      <c r="CB765" s="51"/>
      <c r="CC765" s="51"/>
      <c r="CD765" s="49"/>
      <c r="CE765" s="49"/>
      <c r="CF765" s="49"/>
      <c r="CG765" s="49"/>
      <c r="DA765" s="23"/>
      <c r="DB765" s="23"/>
      <c r="DC765" s="23"/>
      <c r="DD765" s="23"/>
      <c r="DE765" s="23"/>
      <c r="DF765" s="23"/>
      <c r="DG765" s="48"/>
      <c r="DH765" s="23"/>
      <c r="DQ765" s="16"/>
      <c r="DR765" s="16"/>
    </row>
    <row r="766" spans="1:122" s="50" customFormat="1" x14ac:dyDescent="0.2">
      <c r="A766" s="23"/>
      <c r="B766" s="46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47"/>
      <c r="S766" s="23"/>
      <c r="T766" s="48"/>
      <c r="U766" s="30"/>
      <c r="V766" s="30"/>
      <c r="W766" s="30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  <c r="AV766" s="49"/>
      <c r="AW766" s="49"/>
      <c r="AX766" s="49"/>
      <c r="AY766" s="49"/>
      <c r="AZ766" s="49"/>
      <c r="BA766" s="49"/>
      <c r="BB766" s="49"/>
      <c r="BC766" s="49"/>
      <c r="BD766" s="49"/>
      <c r="BE766" s="49"/>
      <c r="BF766" s="49"/>
      <c r="BG766" s="49"/>
      <c r="BH766" s="49"/>
      <c r="BI766" s="49"/>
      <c r="BJ766" s="49"/>
      <c r="BK766" s="49"/>
      <c r="BL766" s="49"/>
      <c r="BM766" s="49"/>
      <c r="BN766" s="49"/>
      <c r="BO766" s="49"/>
      <c r="BP766" s="49"/>
      <c r="BQ766" s="49"/>
      <c r="BR766" s="49"/>
      <c r="BS766" s="49"/>
      <c r="BT766" s="49"/>
      <c r="BU766" s="49"/>
      <c r="BV766" s="49"/>
      <c r="BW766" s="49"/>
      <c r="BX766" s="49"/>
      <c r="BY766" s="49"/>
      <c r="BZ766" s="28"/>
      <c r="CA766" s="49"/>
      <c r="CB766" s="51"/>
      <c r="CC766" s="51"/>
      <c r="CD766" s="49"/>
      <c r="CE766" s="49"/>
      <c r="CF766" s="49"/>
      <c r="CG766" s="49"/>
      <c r="DA766" s="23"/>
      <c r="DB766" s="23"/>
      <c r="DC766" s="23"/>
      <c r="DD766" s="23"/>
      <c r="DE766" s="23"/>
      <c r="DF766" s="23"/>
      <c r="DG766" s="48"/>
      <c r="DH766" s="23"/>
      <c r="DQ766" s="16"/>
      <c r="DR766" s="16"/>
    </row>
    <row r="767" spans="1:122" s="50" customFormat="1" x14ac:dyDescent="0.2">
      <c r="A767" s="23"/>
      <c r="B767" s="46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47"/>
      <c r="S767" s="23"/>
      <c r="T767" s="48"/>
      <c r="U767" s="30"/>
      <c r="V767" s="30"/>
      <c r="W767" s="30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  <c r="AV767" s="49"/>
      <c r="AW767" s="49"/>
      <c r="AX767" s="49"/>
      <c r="AY767" s="49"/>
      <c r="AZ767" s="49"/>
      <c r="BA767" s="49"/>
      <c r="BB767" s="49"/>
      <c r="BC767" s="49"/>
      <c r="BD767" s="49"/>
      <c r="BE767" s="49"/>
      <c r="BF767" s="49"/>
      <c r="BG767" s="49"/>
      <c r="BH767" s="49"/>
      <c r="BI767" s="49"/>
      <c r="BJ767" s="49"/>
      <c r="BK767" s="49"/>
      <c r="BL767" s="49"/>
      <c r="BM767" s="49"/>
      <c r="BN767" s="49"/>
      <c r="BO767" s="49"/>
      <c r="BP767" s="49"/>
      <c r="BQ767" s="49"/>
      <c r="BR767" s="49"/>
      <c r="BS767" s="49"/>
      <c r="BT767" s="49"/>
      <c r="BU767" s="49"/>
      <c r="BV767" s="49"/>
      <c r="BW767" s="49"/>
      <c r="BX767" s="49"/>
      <c r="BY767" s="49"/>
      <c r="BZ767" s="28"/>
      <c r="CA767" s="49"/>
      <c r="CB767" s="51"/>
      <c r="CC767" s="51"/>
      <c r="CD767" s="49"/>
      <c r="CE767" s="49"/>
      <c r="CF767" s="49"/>
      <c r="CG767" s="49"/>
      <c r="DA767" s="23"/>
      <c r="DB767" s="23"/>
      <c r="DC767" s="23"/>
      <c r="DD767" s="23"/>
      <c r="DE767" s="23"/>
      <c r="DF767" s="23"/>
      <c r="DG767" s="48"/>
      <c r="DH767" s="23"/>
      <c r="DQ767" s="16"/>
      <c r="DR767" s="16"/>
    </row>
    <row r="768" spans="1:122" s="50" customFormat="1" x14ac:dyDescent="0.2">
      <c r="A768" s="23"/>
      <c r="B768" s="46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47"/>
      <c r="S768" s="23"/>
      <c r="T768" s="48"/>
      <c r="U768" s="30"/>
      <c r="V768" s="30"/>
      <c r="W768" s="30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  <c r="AV768" s="49"/>
      <c r="AW768" s="49"/>
      <c r="AX768" s="49"/>
      <c r="AY768" s="49"/>
      <c r="AZ768" s="49"/>
      <c r="BA768" s="49"/>
      <c r="BB768" s="49"/>
      <c r="BC768" s="49"/>
      <c r="BD768" s="49"/>
      <c r="BE768" s="49"/>
      <c r="BF768" s="49"/>
      <c r="BG768" s="49"/>
      <c r="BH768" s="49"/>
      <c r="BI768" s="49"/>
      <c r="BJ768" s="49"/>
      <c r="BK768" s="49"/>
      <c r="BL768" s="49"/>
      <c r="BM768" s="49"/>
      <c r="BN768" s="49"/>
      <c r="BO768" s="49"/>
      <c r="BP768" s="49"/>
      <c r="BQ768" s="49"/>
      <c r="BR768" s="49"/>
      <c r="BS768" s="49"/>
      <c r="BT768" s="49"/>
      <c r="BU768" s="49"/>
      <c r="BV768" s="49"/>
      <c r="BW768" s="49"/>
      <c r="BX768" s="49"/>
      <c r="BY768" s="49"/>
      <c r="BZ768" s="28"/>
      <c r="CA768" s="49"/>
      <c r="CB768" s="51"/>
      <c r="CC768" s="51"/>
      <c r="CD768" s="49"/>
      <c r="CE768" s="49"/>
      <c r="CF768" s="49"/>
      <c r="CG768" s="49"/>
      <c r="DA768" s="23"/>
      <c r="DB768" s="23"/>
      <c r="DC768" s="23"/>
      <c r="DD768" s="23"/>
      <c r="DE768" s="23"/>
      <c r="DF768" s="23"/>
      <c r="DG768" s="48"/>
      <c r="DH768" s="23"/>
      <c r="DQ768" s="16"/>
      <c r="DR768" s="16"/>
    </row>
    <row r="769" spans="1:122" s="50" customFormat="1" x14ac:dyDescent="0.2">
      <c r="A769" s="23"/>
      <c r="B769" s="46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47"/>
      <c r="S769" s="23"/>
      <c r="T769" s="48"/>
      <c r="U769" s="30"/>
      <c r="V769" s="30"/>
      <c r="W769" s="30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  <c r="AV769" s="49"/>
      <c r="AW769" s="49"/>
      <c r="AX769" s="49"/>
      <c r="AY769" s="49"/>
      <c r="AZ769" s="49"/>
      <c r="BA769" s="49"/>
      <c r="BB769" s="49"/>
      <c r="BC769" s="49"/>
      <c r="BD769" s="49"/>
      <c r="BE769" s="49"/>
      <c r="BF769" s="49"/>
      <c r="BG769" s="49"/>
      <c r="BH769" s="49"/>
      <c r="BI769" s="49"/>
      <c r="BJ769" s="49"/>
      <c r="BK769" s="49"/>
      <c r="BL769" s="49"/>
      <c r="BM769" s="49"/>
      <c r="BN769" s="49"/>
      <c r="BO769" s="49"/>
      <c r="BP769" s="49"/>
      <c r="BQ769" s="49"/>
      <c r="BR769" s="49"/>
      <c r="BS769" s="49"/>
      <c r="BT769" s="49"/>
      <c r="BU769" s="49"/>
      <c r="BV769" s="49"/>
      <c r="BW769" s="49"/>
      <c r="BX769" s="49"/>
      <c r="BY769" s="49"/>
      <c r="BZ769" s="28"/>
      <c r="CA769" s="49"/>
      <c r="CB769" s="51"/>
      <c r="CC769" s="51"/>
      <c r="CD769" s="49"/>
      <c r="CE769" s="49"/>
      <c r="CF769" s="49"/>
      <c r="CG769" s="49"/>
      <c r="DA769" s="23"/>
      <c r="DB769" s="23"/>
      <c r="DC769" s="23"/>
      <c r="DD769" s="23"/>
      <c r="DE769" s="23"/>
      <c r="DF769" s="23"/>
      <c r="DG769" s="48"/>
      <c r="DH769" s="23"/>
      <c r="DQ769" s="16"/>
      <c r="DR769" s="16"/>
    </row>
    <row r="770" spans="1:122" s="50" customFormat="1" x14ac:dyDescent="0.2">
      <c r="A770" s="23"/>
      <c r="B770" s="46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47"/>
      <c r="S770" s="23"/>
      <c r="T770" s="48"/>
      <c r="U770" s="30"/>
      <c r="V770" s="30"/>
      <c r="W770" s="30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  <c r="AV770" s="49"/>
      <c r="AW770" s="49"/>
      <c r="AX770" s="49"/>
      <c r="AY770" s="49"/>
      <c r="AZ770" s="49"/>
      <c r="BA770" s="49"/>
      <c r="BB770" s="49"/>
      <c r="BC770" s="49"/>
      <c r="BD770" s="49"/>
      <c r="BE770" s="49"/>
      <c r="BF770" s="49"/>
      <c r="BG770" s="49"/>
      <c r="BH770" s="49"/>
      <c r="BI770" s="49"/>
      <c r="BJ770" s="49"/>
      <c r="BK770" s="49"/>
      <c r="BL770" s="49"/>
      <c r="BM770" s="49"/>
      <c r="BN770" s="49"/>
      <c r="BO770" s="49"/>
      <c r="BP770" s="49"/>
      <c r="BQ770" s="49"/>
      <c r="BR770" s="49"/>
      <c r="BS770" s="49"/>
      <c r="BT770" s="49"/>
      <c r="BU770" s="49"/>
      <c r="BV770" s="49"/>
      <c r="BW770" s="49"/>
      <c r="BX770" s="49"/>
      <c r="BY770" s="49"/>
      <c r="BZ770" s="28"/>
      <c r="CA770" s="49"/>
      <c r="CB770" s="51"/>
      <c r="CC770" s="51"/>
      <c r="CD770" s="49"/>
      <c r="CE770" s="49"/>
      <c r="CF770" s="49"/>
      <c r="CG770" s="49"/>
      <c r="DA770" s="23"/>
      <c r="DB770" s="23"/>
      <c r="DC770" s="23"/>
      <c r="DD770" s="23"/>
      <c r="DE770" s="23"/>
      <c r="DF770" s="23"/>
      <c r="DG770" s="48"/>
      <c r="DH770" s="23"/>
      <c r="DQ770" s="16"/>
      <c r="DR770" s="16"/>
    </row>
    <row r="771" spans="1:122" s="50" customFormat="1" x14ac:dyDescent="0.2">
      <c r="A771" s="23"/>
      <c r="B771" s="46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47"/>
      <c r="S771" s="23"/>
      <c r="T771" s="48"/>
      <c r="U771" s="30"/>
      <c r="V771" s="30"/>
      <c r="W771" s="30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  <c r="AV771" s="49"/>
      <c r="AW771" s="49"/>
      <c r="AX771" s="49"/>
      <c r="AY771" s="49"/>
      <c r="AZ771" s="49"/>
      <c r="BA771" s="49"/>
      <c r="BB771" s="49"/>
      <c r="BC771" s="49"/>
      <c r="BD771" s="49"/>
      <c r="BE771" s="49"/>
      <c r="BF771" s="49"/>
      <c r="BG771" s="49"/>
      <c r="BH771" s="49"/>
      <c r="BI771" s="49"/>
      <c r="BJ771" s="49"/>
      <c r="BK771" s="49"/>
      <c r="BL771" s="49"/>
      <c r="BM771" s="49"/>
      <c r="BN771" s="49"/>
      <c r="BO771" s="49"/>
      <c r="BP771" s="49"/>
      <c r="BQ771" s="49"/>
      <c r="BR771" s="49"/>
      <c r="BS771" s="49"/>
      <c r="BT771" s="49"/>
      <c r="BU771" s="49"/>
      <c r="BV771" s="49"/>
      <c r="BW771" s="49"/>
      <c r="BX771" s="49"/>
      <c r="BY771" s="49"/>
      <c r="BZ771" s="28"/>
      <c r="CA771" s="49"/>
      <c r="CB771" s="51"/>
      <c r="CC771" s="51"/>
      <c r="CD771" s="49"/>
      <c r="CE771" s="49"/>
      <c r="CF771" s="49"/>
      <c r="CG771" s="49"/>
      <c r="DA771" s="23"/>
      <c r="DB771" s="23"/>
      <c r="DC771" s="23"/>
      <c r="DD771" s="23"/>
      <c r="DE771" s="23"/>
      <c r="DF771" s="23"/>
      <c r="DG771" s="48"/>
      <c r="DH771" s="23"/>
      <c r="DQ771" s="16"/>
      <c r="DR771" s="16"/>
    </row>
    <row r="772" spans="1:122" s="50" customFormat="1" x14ac:dyDescent="0.2">
      <c r="A772" s="23"/>
      <c r="B772" s="46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47"/>
      <c r="S772" s="23"/>
      <c r="T772" s="48"/>
      <c r="U772" s="30"/>
      <c r="V772" s="30"/>
      <c r="W772" s="30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  <c r="AV772" s="49"/>
      <c r="AW772" s="49"/>
      <c r="AX772" s="49"/>
      <c r="AY772" s="49"/>
      <c r="AZ772" s="49"/>
      <c r="BA772" s="49"/>
      <c r="BB772" s="49"/>
      <c r="BC772" s="49"/>
      <c r="BD772" s="49"/>
      <c r="BE772" s="49"/>
      <c r="BF772" s="49"/>
      <c r="BG772" s="49"/>
      <c r="BH772" s="49"/>
      <c r="BI772" s="49"/>
      <c r="BJ772" s="49"/>
      <c r="BK772" s="49"/>
      <c r="BL772" s="49"/>
      <c r="BM772" s="49"/>
      <c r="BN772" s="49"/>
      <c r="BO772" s="49"/>
      <c r="BP772" s="49"/>
      <c r="BQ772" s="49"/>
      <c r="BR772" s="49"/>
      <c r="BS772" s="49"/>
      <c r="BT772" s="49"/>
      <c r="BU772" s="49"/>
      <c r="BV772" s="49"/>
      <c r="BW772" s="49"/>
      <c r="BX772" s="49"/>
      <c r="BY772" s="49"/>
      <c r="BZ772" s="28"/>
      <c r="CA772" s="49"/>
      <c r="CB772" s="51"/>
      <c r="CC772" s="51"/>
      <c r="CD772" s="49"/>
      <c r="CE772" s="49"/>
      <c r="CF772" s="49"/>
      <c r="CG772" s="49"/>
      <c r="DA772" s="23"/>
      <c r="DB772" s="23"/>
      <c r="DC772" s="23"/>
      <c r="DD772" s="23"/>
      <c r="DE772" s="23"/>
      <c r="DF772" s="23"/>
      <c r="DG772" s="48"/>
      <c r="DH772" s="23"/>
      <c r="DQ772" s="16"/>
      <c r="DR772" s="16"/>
    </row>
    <row r="773" spans="1:122" s="50" customFormat="1" x14ac:dyDescent="0.2">
      <c r="A773" s="23"/>
      <c r="B773" s="46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47"/>
      <c r="S773" s="23"/>
      <c r="T773" s="48"/>
      <c r="U773" s="30"/>
      <c r="V773" s="30"/>
      <c r="W773" s="30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  <c r="AV773" s="49"/>
      <c r="AW773" s="49"/>
      <c r="AX773" s="49"/>
      <c r="AY773" s="49"/>
      <c r="AZ773" s="49"/>
      <c r="BA773" s="49"/>
      <c r="BB773" s="49"/>
      <c r="BC773" s="49"/>
      <c r="BD773" s="49"/>
      <c r="BE773" s="49"/>
      <c r="BF773" s="49"/>
      <c r="BG773" s="49"/>
      <c r="BH773" s="49"/>
      <c r="BI773" s="49"/>
      <c r="BJ773" s="49"/>
      <c r="BK773" s="49"/>
      <c r="BL773" s="49"/>
      <c r="BM773" s="49"/>
      <c r="BN773" s="49"/>
      <c r="BO773" s="49"/>
      <c r="BP773" s="49"/>
      <c r="BQ773" s="49"/>
      <c r="BR773" s="49"/>
      <c r="BS773" s="49"/>
      <c r="BT773" s="49"/>
      <c r="BU773" s="49"/>
      <c r="BV773" s="49"/>
      <c r="BW773" s="49"/>
      <c r="BX773" s="49"/>
      <c r="BY773" s="49"/>
      <c r="BZ773" s="28"/>
      <c r="CA773" s="49"/>
      <c r="CB773" s="51"/>
      <c r="CC773" s="51"/>
      <c r="CD773" s="49"/>
      <c r="CE773" s="49"/>
      <c r="CF773" s="49"/>
      <c r="CG773" s="49"/>
      <c r="DA773" s="23"/>
      <c r="DB773" s="23"/>
      <c r="DC773" s="23"/>
      <c r="DD773" s="23"/>
      <c r="DE773" s="23"/>
      <c r="DF773" s="23"/>
      <c r="DG773" s="48"/>
      <c r="DH773" s="23"/>
      <c r="DQ773" s="16"/>
      <c r="DR773" s="16"/>
    </row>
    <row r="774" spans="1:122" s="50" customFormat="1" x14ac:dyDescent="0.2">
      <c r="A774" s="23"/>
      <c r="B774" s="46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47"/>
      <c r="S774" s="23"/>
      <c r="T774" s="48"/>
      <c r="U774" s="30"/>
      <c r="V774" s="30"/>
      <c r="W774" s="30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  <c r="AV774" s="49"/>
      <c r="AW774" s="49"/>
      <c r="AX774" s="49"/>
      <c r="AY774" s="49"/>
      <c r="AZ774" s="49"/>
      <c r="BA774" s="49"/>
      <c r="BB774" s="49"/>
      <c r="BC774" s="49"/>
      <c r="BD774" s="49"/>
      <c r="BE774" s="49"/>
      <c r="BF774" s="49"/>
      <c r="BG774" s="49"/>
      <c r="BH774" s="49"/>
      <c r="BI774" s="49"/>
      <c r="BJ774" s="49"/>
      <c r="BK774" s="49"/>
      <c r="BL774" s="49"/>
      <c r="BM774" s="49"/>
      <c r="BN774" s="49"/>
      <c r="BO774" s="49"/>
      <c r="BP774" s="49"/>
      <c r="BQ774" s="49"/>
      <c r="BR774" s="49"/>
      <c r="BS774" s="49"/>
      <c r="BT774" s="49"/>
      <c r="BU774" s="49"/>
      <c r="BV774" s="49"/>
      <c r="BW774" s="49"/>
      <c r="BX774" s="49"/>
      <c r="BY774" s="49"/>
      <c r="BZ774" s="28"/>
      <c r="CA774" s="49"/>
      <c r="CB774" s="51"/>
      <c r="CC774" s="51"/>
      <c r="CD774" s="49"/>
      <c r="CE774" s="49"/>
      <c r="CF774" s="49"/>
      <c r="CG774" s="49"/>
      <c r="DA774" s="23"/>
      <c r="DB774" s="23"/>
      <c r="DC774" s="23"/>
      <c r="DD774" s="23"/>
      <c r="DE774" s="23"/>
      <c r="DF774" s="23"/>
      <c r="DG774" s="48"/>
      <c r="DH774" s="23"/>
      <c r="DQ774" s="16"/>
      <c r="DR774" s="16"/>
    </row>
    <row r="775" spans="1:122" s="50" customFormat="1" x14ac:dyDescent="0.2">
      <c r="A775" s="23"/>
      <c r="B775" s="46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47"/>
      <c r="S775" s="23"/>
      <c r="T775" s="48"/>
      <c r="U775" s="30"/>
      <c r="V775" s="30"/>
      <c r="W775" s="30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  <c r="AV775" s="49"/>
      <c r="AW775" s="49"/>
      <c r="AX775" s="49"/>
      <c r="AY775" s="49"/>
      <c r="AZ775" s="49"/>
      <c r="BA775" s="49"/>
      <c r="BB775" s="49"/>
      <c r="BC775" s="49"/>
      <c r="BD775" s="49"/>
      <c r="BE775" s="49"/>
      <c r="BF775" s="49"/>
      <c r="BG775" s="49"/>
      <c r="BH775" s="49"/>
      <c r="BI775" s="49"/>
      <c r="BJ775" s="49"/>
      <c r="BK775" s="49"/>
      <c r="BL775" s="49"/>
      <c r="BM775" s="49"/>
      <c r="BN775" s="49"/>
      <c r="BO775" s="49"/>
      <c r="BP775" s="49"/>
      <c r="BQ775" s="49"/>
      <c r="BR775" s="49"/>
      <c r="BS775" s="49"/>
      <c r="BT775" s="49"/>
      <c r="BU775" s="49"/>
      <c r="BV775" s="49"/>
      <c r="BW775" s="49"/>
      <c r="BX775" s="49"/>
      <c r="BY775" s="49"/>
      <c r="BZ775" s="28"/>
      <c r="CA775" s="49"/>
      <c r="CB775" s="51"/>
      <c r="CC775" s="51"/>
      <c r="CD775" s="49"/>
      <c r="CE775" s="49"/>
      <c r="CF775" s="49"/>
      <c r="CG775" s="49"/>
      <c r="DA775" s="23"/>
      <c r="DB775" s="23"/>
      <c r="DC775" s="23"/>
      <c r="DD775" s="23"/>
      <c r="DE775" s="23"/>
      <c r="DF775" s="23"/>
      <c r="DG775" s="48"/>
      <c r="DH775" s="23"/>
      <c r="DQ775" s="16"/>
      <c r="DR775" s="16"/>
    </row>
    <row r="776" spans="1:122" s="50" customFormat="1" x14ac:dyDescent="0.2">
      <c r="A776" s="23"/>
      <c r="B776" s="46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47"/>
      <c r="S776" s="23"/>
      <c r="T776" s="48"/>
      <c r="U776" s="30"/>
      <c r="V776" s="30"/>
      <c r="W776" s="30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  <c r="AV776" s="49"/>
      <c r="AW776" s="49"/>
      <c r="AX776" s="49"/>
      <c r="AY776" s="49"/>
      <c r="AZ776" s="49"/>
      <c r="BA776" s="49"/>
      <c r="BB776" s="49"/>
      <c r="BC776" s="49"/>
      <c r="BD776" s="49"/>
      <c r="BE776" s="49"/>
      <c r="BF776" s="49"/>
      <c r="BG776" s="49"/>
      <c r="BH776" s="49"/>
      <c r="BI776" s="49"/>
      <c r="BJ776" s="49"/>
      <c r="BK776" s="49"/>
      <c r="BL776" s="49"/>
      <c r="BM776" s="49"/>
      <c r="BN776" s="49"/>
      <c r="BO776" s="49"/>
      <c r="BP776" s="49"/>
      <c r="BQ776" s="49"/>
      <c r="BR776" s="49"/>
      <c r="BS776" s="49"/>
      <c r="BT776" s="49"/>
      <c r="BU776" s="49"/>
      <c r="BV776" s="49"/>
      <c r="BW776" s="49"/>
      <c r="BX776" s="49"/>
      <c r="BY776" s="49"/>
      <c r="BZ776" s="28"/>
      <c r="CA776" s="49"/>
      <c r="CB776" s="51"/>
      <c r="CC776" s="51"/>
      <c r="CD776" s="49"/>
      <c r="CE776" s="49"/>
      <c r="CF776" s="49"/>
      <c r="CG776" s="49"/>
      <c r="DA776" s="23"/>
      <c r="DB776" s="23"/>
      <c r="DC776" s="23"/>
      <c r="DD776" s="23"/>
      <c r="DE776" s="23"/>
      <c r="DF776" s="23"/>
      <c r="DG776" s="48"/>
      <c r="DH776" s="23"/>
      <c r="DQ776" s="16"/>
      <c r="DR776" s="16"/>
    </row>
    <row r="777" spans="1:122" s="50" customFormat="1" x14ac:dyDescent="0.2">
      <c r="A777" s="23"/>
      <c r="B777" s="46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47"/>
      <c r="S777" s="23"/>
      <c r="T777" s="48"/>
      <c r="U777" s="30"/>
      <c r="V777" s="30"/>
      <c r="W777" s="30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  <c r="AV777" s="49"/>
      <c r="AW777" s="49"/>
      <c r="AX777" s="49"/>
      <c r="AY777" s="49"/>
      <c r="AZ777" s="49"/>
      <c r="BA777" s="49"/>
      <c r="BB777" s="49"/>
      <c r="BC777" s="49"/>
      <c r="BD777" s="49"/>
      <c r="BE777" s="49"/>
      <c r="BF777" s="49"/>
      <c r="BG777" s="49"/>
      <c r="BH777" s="49"/>
      <c r="BI777" s="49"/>
      <c r="BJ777" s="49"/>
      <c r="BK777" s="49"/>
      <c r="BL777" s="49"/>
      <c r="BM777" s="49"/>
      <c r="BN777" s="49"/>
      <c r="BO777" s="49"/>
      <c r="BP777" s="49"/>
      <c r="BQ777" s="49"/>
      <c r="BR777" s="49"/>
      <c r="BS777" s="49"/>
      <c r="BT777" s="49"/>
      <c r="BU777" s="49"/>
      <c r="BV777" s="49"/>
      <c r="BW777" s="49"/>
      <c r="BX777" s="49"/>
      <c r="BY777" s="49"/>
      <c r="BZ777" s="28"/>
      <c r="CA777" s="49"/>
      <c r="CB777" s="51"/>
      <c r="CC777" s="51"/>
      <c r="CD777" s="49"/>
      <c r="CE777" s="49"/>
      <c r="CF777" s="49"/>
      <c r="CG777" s="49"/>
      <c r="DA777" s="23"/>
      <c r="DB777" s="23"/>
      <c r="DC777" s="23"/>
      <c r="DD777" s="23"/>
      <c r="DE777" s="23"/>
      <c r="DF777" s="23"/>
      <c r="DG777" s="48"/>
      <c r="DH777" s="23"/>
      <c r="DQ777" s="16"/>
      <c r="DR777" s="16"/>
    </row>
    <row r="778" spans="1:122" s="50" customFormat="1" x14ac:dyDescent="0.2">
      <c r="A778" s="23"/>
      <c r="B778" s="46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47"/>
      <c r="S778" s="23"/>
      <c r="T778" s="48"/>
      <c r="U778" s="30"/>
      <c r="V778" s="30"/>
      <c r="W778" s="30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  <c r="AV778" s="49"/>
      <c r="AW778" s="49"/>
      <c r="AX778" s="49"/>
      <c r="AY778" s="49"/>
      <c r="AZ778" s="49"/>
      <c r="BA778" s="49"/>
      <c r="BB778" s="49"/>
      <c r="BC778" s="49"/>
      <c r="BD778" s="49"/>
      <c r="BE778" s="49"/>
      <c r="BF778" s="49"/>
      <c r="BG778" s="49"/>
      <c r="BH778" s="49"/>
      <c r="BI778" s="49"/>
      <c r="BJ778" s="49"/>
      <c r="BK778" s="49"/>
      <c r="BL778" s="49"/>
      <c r="BM778" s="49"/>
      <c r="BN778" s="49"/>
      <c r="BO778" s="49"/>
      <c r="BP778" s="49"/>
      <c r="BQ778" s="49"/>
      <c r="BR778" s="49"/>
      <c r="BS778" s="49"/>
      <c r="BT778" s="49"/>
      <c r="BU778" s="49"/>
      <c r="BV778" s="49"/>
      <c r="BW778" s="49"/>
      <c r="BX778" s="49"/>
      <c r="BY778" s="49"/>
      <c r="BZ778" s="28"/>
      <c r="CA778" s="49"/>
      <c r="CB778" s="51"/>
      <c r="CC778" s="51"/>
      <c r="CD778" s="49"/>
      <c r="CE778" s="49"/>
      <c r="CF778" s="49"/>
      <c r="CG778" s="49"/>
      <c r="DA778" s="23"/>
      <c r="DB778" s="23"/>
      <c r="DC778" s="23"/>
      <c r="DD778" s="23"/>
      <c r="DE778" s="23"/>
      <c r="DF778" s="23"/>
      <c r="DG778" s="48"/>
      <c r="DH778" s="23"/>
      <c r="DQ778" s="16"/>
      <c r="DR778" s="16"/>
    </row>
    <row r="779" spans="1:122" s="50" customFormat="1" x14ac:dyDescent="0.2">
      <c r="A779" s="23"/>
      <c r="B779" s="46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47"/>
      <c r="S779" s="23"/>
      <c r="T779" s="48"/>
      <c r="U779" s="30"/>
      <c r="V779" s="30"/>
      <c r="W779" s="30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  <c r="AV779" s="49"/>
      <c r="AW779" s="49"/>
      <c r="AX779" s="49"/>
      <c r="AY779" s="49"/>
      <c r="AZ779" s="49"/>
      <c r="BA779" s="49"/>
      <c r="BB779" s="49"/>
      <c r="BC779" s="49"/>
      <c r="BD779" s="49"/>
      <c r="BE779" s="49"/>
      <c r="BF779" s="49"/>
      <c r="BG779" s="49"/>
      <c r="BH779" s="49"/>
      <c r="BI779" s="49"/>
      <c r="BJ779" s="49"/>
      <c r="BK779" s="49"/>
      <c r="BL779" s="49"/>
      <c r="BM779" s="49"/>
      <c r="BN779" s="49"/>
      <c r="BO779" s="49"/>
      <c r="BP779" s="49"/>
      <c r="BQ779" s="49"/>
      <c r="BR779" s="49"/>
      <c r="BS779" s="49"/>
      <c r="BT779" s="49"/>
      <c r="BU779" s="49"/>
      <c r="BV779" s="49"/>
      <c r="BW779" s="49"/>
      <c r="BX779" s="49"/>
      <c r="BY779" s="49"/>
      <c r="BZ779" s="28"/>
      <c r="CA779" s="49"/>
      <c r="CB779" s="51"/>
      <c r="CC779" s="51"/>
      <c r="CD779" s="49"/>
      <c r="CE779" s="49"/>
      <c r="CF779" s="49"/>
      <c r="CG779" s="49"/>
      <c r="DA779" s="23"/>
      <c r="DB779" s="23"/>
      <c r="DC779" s="23"/>
      <c r="DD779" s="23"/>
      <c r="DE779" s="23"/>
      <c r="DF779" s="23"/>
      <c r="DG779" s="48"/>
      <c r="DH779" s="23"/>
      <c r="DQ779" s="16"/>
      <c r="DR779" s="16"/>
    </row>
  </sheetData>
  <pageMargins left="0.45" right="0.33" top="0.47" bottom="0.54" header="0.5" footer="0.5"/>
  <pageSetup paperSize="9" scale="80" orientation="landscape" blackAndWhite="1" horizontalDpi="360" r:id="rId1"/>
  <headerFooter alignWithMargins="0">
    <oddFooter>&amp;L&amp;P/&amp;N</oddFooter>
  </headerFooter>
  <colBreaks count="3" manualBreakCount="3">
    <brk id="54" max="1048575" man="1"/>
    <brk id="60" max="1048575" man="1"/>
    <brk id="8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questionario2016</vt:lpstr>
      <vt:lpstr>costolibro1</vt:lpstr>
      <vt:lpstr>costomultimediale1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r.clerici</dc:creator>
  <cp:lastModifiedBy>Paolo Restelli</cp:lastModifiedBy>
  <dcterms:created xsi:type="dcterms:W3CDTF">2015-09-06T20:58:25Z</dcterms:created>
  <dcterms:modified xsi:type="dcterms:W3CDTF">2017-11-13T16:10:36Z</dcterms:modified>
</cp:coreProperties>
</file>