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questionario2014" sheetId="1" r:id="rId1"/>
  </sheets>
  <externalReferences>
    <externalReference r:id="rId2"/>
  </externalReferences>
  <definedNames>
    <definedName name="_xlnm._FilterDatabase" localSheetId="0" hidden="1">questionario2014!$E$1:$AH$36</definedName>
    <definedName name="_xlnm.Print_Area" localSheetId="0">questionario2014!#REF!</definedName>
    <definedName name="costolibro">#REF!</definedName>
    <definedName name="costolibro1">questionario2014!$C$83</definedName>
    <definedName name="costomm">#REF!</definedName>
    <definedName name="costoMM_Libri">#REF!</definedName>
    <definedName name="costomultimediale1">questionario2014!$C$84</definedName>
    <definedName name="patrimonio98MM">#REF!,#REF!</definedName>
    <definedName name="_xlnm.Print_Titles" localSheetId="0">questionario2014!#REF!</definedName>
  </definedNames>
  <calcPr calcId="145621"/>
</workbook>
</file>

<file path=xl/calcChain.xml><?xml version="1.0" encoding="utf-8"?>
<calcChain xmlns="http://schemas.openxmlformats.org/spreadsheetml/2006/main">
  <c r="EV80" i="1" l="1"/>
  <c r="EU80" i="1"/>
  <c r="ET80" i="1"/>
  <c r="ES80" i="1"/>
  <c r="EX80" i="1" s="1"/>
  <c r="EV79" i="1"/>
  <c r="EU79" i="1"/>
  <c r="ET79" i="1"/>
  <c r="ES79" i="1"/>
  <c r="EX79" i="1" s="1"/>
  <c r="EV78" i="1"/>
  <c r="EU78" i="1"/>
  <c r="ET78" i="1"/>
  <c r="ES78" i="1"/>
  <c r="EX78" i="1" s="1"/>
  <c r="EV77" i="1"/>
  <c r="EX77" i="1" s="1"/>
  <c r="EU77" i="1"/>
  <c r="ET77" i="1"/>
  <c r="EW77" i="1" s="1"/>
  <c r="ES77" i="1"/>
  <c r="EV76" i="1"/>
  <c r="EX76" i="1" s="1"/>
  <c r="EU76" i="1"/>
  <c r="ET76" i="1"/>
  <c r="EW76" i="1" s="1"/>
  <c r="ES76" i="1"/>
  <c r="EX75" i="1"/>
  <c r="EV75" i="1"/>
  <c r="EU75" i="1"/>
  <c r="ET75" i="1"/>
  <c r="EW75" i="1" s="1"/>
  <c r="ES75" i="1"/>
  <c r="EX74" i="1"/>
  <c r="EV74" i="1"/>
  <c r="EU74" i="1"/>
  <c r="EW74" i="1" s="1"/>
  <c r="ET74" i="1"/>
  <c r="ES74" i="1"/>
  <c r="EV73" i="1"/>
  <c r="EU73" i="1"/>
  <c r="ET73" i="1"/>
  <c r="ES73" i="1"/>
  <c r="EX73" i="1" s="1"/>
  <c r="EV70" i="1"/>
  <c r="EU70" i="1"/>
  <c r="ET70" i="1"/>
  <c r="ES70" i="1"/>
  <c r="EX70" i="1" s="1"/>
  <c r="EV69" i="1"/>
  <c r="EU69" i="1"/>
  <c r="ET69" i="1"/>
  <c r="ES69" i="1"/>
  <c r="EX69" i="1" s="1"/>
  <c r="EX60" i="1"/>
  <c r="EV60" i="1"/>
  <c r="EU60" i="1"/>
  <c r="EW60" i="1" s="1"/>
  <c r="ET60" i="1"/>
  <c r="ES60" i="1"/>
  <c r="EX59" i="1"/>
  <c r="EV59" i="1"/>
  <c r="EU59" i="1"/>
  <c r="EW59" i="1" s="1"/>
  <c r="ET59" i="1"/>
  <c r="ES59" i="1"/>
  <c r="EV56" i="1"/>
  <c r="EX56" i="1" s="1"/>
  <c r="EU56" i="1"/>
  <c r="ET56" i="1"/>
  <c r="EW56" i="1" s="1"/>
  <c r="ES56" i="1"/>
  <c r="EX55" i="1"/>
  <c r="EV55" i="1"/>
  <c r="EU55" i="1"/>
  <c r="ET55" i="1"/>
  <c r="ES55" i="1"/>
  <c r="EW55" i="1" s="1"/>
  <c r="EX53" i="1"/>
  <c r="EV53" i="1"/>
  <c r="EU53" i="1"/>
  <c r="EW53" i="1" s="1"/>
  <c r="ET53" i="1"/>
  <c r="ES53" i="1"/>
  <c r="EV52" i="1"/>
  <c r="EU52" i="1"/>
  <c r="ET52" i="1"/>
  <c r="ES52" i="1"/>
  <c r="EX52" i="1" s="1"/>
  <c r="EX51" i="1"/>
  <c r="EV51" i="1"/>
  <c r="EU51" i="1"/>
  <c r="ET51" i="1"/>
  <c r="ES51" i="1"/>
  <c r="EW51" i="1" s="1"/>
  <c r="EV50" i="1"/>
  <c r="EX50" i="1" s="1"/>
  <c r="EU50" i="1"/>
  <c r="ET50" i="1"/>
  <c r="EW50" i="1" s="1"/>
  <c r="ES50" i="1"/>
  <c r="EV47" i="1"/>
  <c r="EU47" i="1"/>
  <c r="ET47" i="1"/>
  <c r="EW47" i="1" s="1"/>
  <c r="ES47" i="1"/>
  <c r="EX47" i="1" s="1"/>
  <c r="EX46" i="1"/>
  <c r="EV46" i="1"/>
  <c r="EU46" i="1"/>
  <c r="ET46" i="1"/>
  <c r="EW46" i="1" s="1"/>
  <c r="ES46" i="1"/>
  <c r="EV43" i="1"/>
  <c r="EU43" i="1"/>
  <c r="ET43" i="1"/>
  <c r="ES43" i="1"/>
  <c r="EX43" i="1" s="1"/>
  <c r="EX42" i="1"/>
  <c r="EW42" i="1"/>
  <c r="EV42" i="1"/>
  <c r="EU42" i="1"/>
  <c r="ET42" i="1"/>
  <c r="ES42" i="1"/>
  <c r="EV41" i="1"/>
  <c r="EX41" i="1" s="1"/>
  <c r="EU41" i="1"/>
  <c r="EW41" i="1" s="1"/>
  <c r="ET41" i="1"/>
  <c r="ES41" i="1"/>
  <c r="ER84" i="1"/>
  <c r="EQ84" i="1"/>
  <c r="EP84" i="1"/>
  <c r="EO84" i="1"/>
  <c r="ER83" i="1"/>
  <c r="EX83" i="1" s="1"/>
  <c r="EQ83" i="1"/>
  <c r="EP83" i="1"/>
  <c r="EO83" i="1"/>
  <c r="ER82" i="1"/>
  <c r="EQ82" i="1"/>
  <c r="EP82" i="1"/>
  <c r="EX82" i="1" s="1"/>
  <c r="EO82" i="1"/>
  <c r="ER81" i="1"/>
  <c r="EQ81" i="1"/>
  <c r="EP81" i="1"/>
  <c r="EO81" i="1"/>
  <c r="ER80" i="1"/>
  <c r="EQ80" i="1"/>
  <c r="EP80" i="1"/>
  <c r="EO80" i="1"/>
  <c r="DX80" i="1"/>
  <c r="DJ80" i="1"/>
  <c r="CP80" i="1"/>
  <c r="CM80" i="1"/>
  <c r="CL80" i="1"/>
  <c r="BW80" i="1"/>
  <c r="BV80" i="1"/>
  <c r="BU80" i="1"/>
  <c r="BN80" i="1"/>
  <c r="AS80" i="1"/>
  <c r="AL80" i="1"/>
  <c r="AJ80" i="1"/>
  <c r="AI80" i="1"/>
  <c r="ER79" i="1"/>
  <c r="EQ79" i="1"/>
  <c r="EP79" i="1"/>
  <c r="EO79" i="1"/>
  <c r="DX79" i="1"/>
  <c r="DU79" i="1"/>
  <c r="DJ79" i="1"/>
  <c r="CP79" i="1"/>
  <c r="CM79" i="1"/>
  <c r="CL79" i="1"/>
  <c r="BW79" i="1"/>
  <c r="BV79" i="1"/>
  <c r="BU79" i="1"/>
  <c r="BN79" i="1"/>
  <c r="AS79" i="1"/>
  <c r="AL79" i="1"/>
  <c r="AJ79" i="1"/>
  <c r="AI79" i="1"/>
  <c r="ER78" i="1"/>
  <c r="EQ78" i="1"/>
  <c r="EP78" i="1"/>
  <c r="EO78" i="1"/>
  <c r="DJ78" i="1"/>
  <c r="CM78" i="1"/>
  <c r="CP78" i="1" s="1"/>
  <c r="CL78" i="1"/>
  <c r="BU78" i="1"/>
  <c r="BN78" i="1"/>
  <c r="AS78" i="1"/>
  <c r="ER77" i="1"/>
  <c r="EQ77" i="1"/>
  <c r="EP77" i="1"/>
  <c r="EO77" i="1"/>
  <c r="DJ77" i="1"/>
  <c r="CP77" i="1"/>
  <c r="CM77" i="1"/>
  <c r="CL77" i="1"/>
  <c r="BW77" i="1"/>
  <c r="BV77" i="1"/>
  <c r="BU77" i="1"/>
  <c r="BN77" i="1"/>
  <c r="AS77" i="1"/>
  <c r="ER76" i="1"/>
  <c r="EQ76" i="1"/>
  <c r="EP76" i="1"/>
  <c r="EO76" i="1"/>
  <c r="DJ76" i="1"/>
  <c r="CM76" i="1"/>
  <c r="CP76" i="1" s="1"/>
  <c r="CL76" i="1"/>
  <c r="BW76" i="1"/>
  <c r="BV76" i="1"/>
  <c r="BU76" i="1"/>
  <c r="BN76" i="1"/>
  <c r="AS76" i="1"/>
  <c r="ER75" i="1"/>
  <c r="EQ75" i="1"/>
  <c r="EP75" i="1"/>
  <c r="EO75" i="1"/>
  <c r="DJ75" i="1"/>
  <c r="CM75" i="1"/>
  <c r="CP75" i="1" s="1"/>
  <c r="CL75" i="1"/>
  <c r="BW75" i="1"/>
  <c r="BV75" i="1"/>
  <c r="BU75" i="1"/>
  <c r="BN75" i="1"/>
  <c r="AS75" i="1"/>
  <c r="ER74" i="1"/>
  <c r="EQ74" i="1"/>
  <c r="EP74" i="1"/>
  <c r="EO74" i="1"/>
  <c r="EF74" i="1"/>
  <c r="DU74" i="1"/>
  <c r="DX74" i="1" s="1"/>
  <c r="DJ74" i="1"/>
  <c r="CM74" i="1"/>
  <c r="CP74" i="1" s="1"/>
  <c r="CL74" i="1"/>
  <c r="BW74" i="1"/>
  <c r="BV74" i="1"/>
  <c r="BU74" i="1"/>
  <c r="BN74" i="1"/>
  <c r="AS74" i="1"/>
  <c r="AL74" i="1"/>
  <c r="ER73" i="1"/>
  <c r="EQ73" i="1"/>
  <c r="EP73" i="1"/>
  <c r="EO73" i="1"/>
  <c r="EF73" i="1"/>
  <c r="EF4" i="1" s="1"/>
  <c r="DU73" i="1"/>
  <c r="DS73" i="1"/>
  <c r="DO73" i="1"/>
  <c r="DX73" i="1" s="1"/>
  <c r="DJ73" i="1"/>
  <c r="CM73" i="1"/>
  <c r="CP73" i="1" s="1"/>
  <c r="CL73" i="1"/>
  <c r="BW73" i="1"/>
  <c r="BV73" i="1"/>
  <c r="BU73" i="1"/>
  <c r="BN73" i="1"/>
  <c r="AS73" i="1"/>
  <c r="AJ73" i="1"/>
  <c r="AI73" i="1"/>
  <c r="AL73" i="1" s="1"/>
  <c r="ER72" i="1"/>
  <c r="EQ72" i="1"/>
  <c r="EP72" i="1"/>
  <c r="EO72" i="1"/>
  <c r="DJ72" i="1"/>
  <c r="CP72" i="1"/>
  <c r="CM72" i="1"/>
  <c r="CL72" i="1"/>
  <c r="BU72" i="1"/>
  <c r="BN72" i="1"/>
  <c r="AS72" i="1"/>
  <c r="ER71" i="1"/>
  <c r="EQ71" i="1"/>
  <c r="EP71" i="1"/>
  <c r="EX71" i="1" s="1"/>
  <c r="EO71" i="1"/>
  <c r="DJ71" i="1"/>
  <c r="CM71" i="1"/>
  <c r="CP71" i="1" s="1"/>
  <c r="BU71" i="1"/>
  <c r="BN71" i="1"/>
  <c r="AS71" i="1"/>
  <c r="ER70" i="1"/>
  <c r="EQ70" i="1"/>
  <c r="EP70" i="1"/>
  <c r="EO70" i="1"/>
  <c r="DX70" i="1"/>
  <c r="DJ70" i="1"/>
  <c r="CM70" i="1"/>
  <c r="CP70" i="1" s="1"/>
  <c r="CJ70" i="1"/>
  <c r="CL70" i="1" s="1"/>
  <c r="BW70" i="1"/>
  <c r="BV70" i="1"/>
  <c r="BU70" i="1"/>
  <c r="BN70" i="1"/>
  <c r="AS70" i="1"/>
  <c r="AL70" i="1"/>
  <c r="AJ70" i="1"/>
  <c r="ER69" i="1"/>
  <c r="EQ69" i="1"/>
  <c r="EP69" i="1"/>
  <c r="EO69" i="1"/>
  <c r="DU69" i="1"/>
  <c r="DU16" i="1" s="1"/>
  <c r="DO69" i="1"/>
  <c r="DJ69" i="1"/>
  <c r="CM69" i="1"/>
  <c r="CP69" i="1" s="1"/>
  <c r="CL69" i="1"/>
  <c r="CJ69" i="1"/>
  <c r="BW69" i="1"/>
  <c r="BV69" i="1"/>
  <c r="BU69" i="1"/>
  <c r="BN69" i="1"/>
  <c r="AS69" i="1"/>
  <c r="AL69" i="1"/>
  <c r="AL16" i="1" s="1"/>
  <c r="AK69" i="1"/>
  <c r="AJ69" i="1"/>
  <c r="AI69" i="1"/>
  <c r="EX68" i="1"/>
  <c r="ER68" i="1"/>
  <c r="EQ68" i="1"/>
  <c r="EP68" i="1"/>
  <c r="EO68" i="1"/>
  <c r="DJ68" i="1"/>
  <c r="CM68" i="1"/>
  <c r="CP68" i="1" s="1"/>
  <c r="CJ68" i="1"/>
  <c r="BU68" i="1"/>
  <c r="BN68" i="1"/>
  <c r="AS68" i="1"/>
  <c r="ER67" i="1"/>
  <c r="EX67" i="1" s="1"/>
  <c r="EQ67" i="1"/>
  <c r="EP67" i="1"/>
  <c r="EO67" i="1"/>
  <c r="DJ67" i="1"/>
  <c r="CM67" i="1"/>
  <c r="CJ67" i="1"/>
  <c r="CL67" i="1" s="1"/>
  <c r="CI67" i="1"/>
  <c r="CH67" i="1"/>
  <c r="CG67" i="1"/>
  <c r="CF67" i="1"/>
  <c r="CE67" i="1"/>
  <c r="CD67" i="1"/>
  <c r="CC67" i="1"/>
  <c r="CB67" i="1"/>
  <c r="CA67" i="1"/>
  <c r="BW67" i="1"/>
  <c r="BU67" i="1"/>
  <c r="BM67" i="1"/>
  <c r="BL67" i="1"/>
  <c r="BK67" i="1"/>
  <c r="BJ67" i="1"/>
  <c r="BI67" i="1"/>
  <c r="BH67" i="1"/>
  <c r="AS67" i="1"/>
  <c r="ER66" i="1"/>
  <c r="EQ66" i="1"/>
  <c r="EP66" i="1"/>
  <c r="EO66" i="1"/>
  <c r="DN66" i="1"/>
  <c r="DJ66" i="1"/>
  <c r="CM66" i="1"/>
  <c r="CP66" i="1" s="1"/>
  <c r="CJ66" i="1"/>
  <c r="CL66" i="1" s="1"/>
  <c r="BW66" i="1"/>
  <c r="BV66" i="1"/>
  <c r="BU66" i="1"/>
  <c r="BN66" i="1"/>
  <c r="AS66" i="1"/>
  <c r="AJ66" i="1"/>
  <c r="AI66" i="1"/>
  <c r="AL66" i="1" s="1"/>
  <c r="ER65" i="1"/>
  <c r="EQ65" i="1"/>
  <c r="EP65" i="1"/>
  <c r="EX65" i="1" s="1"/>
  <c r="EO65" i="1"/>
  <c r="DJ65" i="1"/>
  <c r="CM65" i="1"/>
  <c r="CP65" i="1" s="1"/>
  <c r="CL65" i="1"/>
  <c r="CJ65" i="1"/>
  <c r="BW65" i="1"/>
  <c r="BV65" i="1"/>
  <c r="BV67" i="1" s="1"/>
  <c r="BU65" i="1"/>
  <c r="BN65" i="1"/>
  <c r="AS65" i="1"/>
  <c r="AJ65" i="1"/>
  <c r="AL65" i="1" s="1"/>
  <c r="AI65" i="1"/>
  <c r="ER64" i="1"/>
  <c r="EX64" i="1" s="1"/>
  <c r="EQ64" i="1"/>
  <c r="EP64" i="1"/>
  <c r="EO64" i="1"/>
  <c r="DJ64" i="1"/>
  <c r="CP64" i="1"/>
  <c r="CP67" i="1" s="1"/>
  <c r="CM64" i="1"/>
  <c r="CJ64" i="1"/>
  <c r="CL64" i="1" s="1"/>
  <c r="BW64" i="1"/>
  <c r="BV64" i="1"/>
  <c r="BU64" i="1"/>
  <c r="BN64" i="1"/>
  <c r="AS64" i="1"/>
  <c r="AJ64" i="1"/>
  <c r="AI64" i="1"/>
  <c r="ER63" i="1"/>
  <c r="EQ63" i="1"/>
  <c r="EP63" i="1"/>
  <c r="EO63" i="1"/>
  <c r="DJ63" i="1"/>
  <c r="CM63" i="1"/>
  <c r="CP63" i="1" s="1"/>
  <c r="CJ63" i="1"/>
  <c r="CL63" i="1" s="1"/>
  <c r="BU63" i="1"/>
  <c r="BN63" i="1"/>
  <c r="AS63" i="1"/>
  <c r="ER62" i="1"/>
  <c r="EX62" i="1" s="1"/>
  <c r="EQ62" i="1"/>
  <c r="EP62" i="1"/>
  <c r="EO62" i="1"/>
  <c r="DJ62" i="1"/>
  <c r="CM62" i="1"/>
  <c r="CP62" i="1" s="1"/>
  <c r="CJ62" i="1"/>
  <c r="CL62" i="1" s="1"/>
  <c r="BU62" i="1"/>
  <c r="BN62" i="1"/>
  <c r="AS62" i="1"/>
  <c r="ER61" i="1"/>
  <c r="EX61" i="1" s="1"/>
  <c r="EQ61" i="1"/>
  <c r="EP61" i="1"/>
  <c r="EO61" i="1"/>
  <c r="DJ61" i="1"/>
  <c r="CM61" i="1"/>
  <c r="CP61" i="1" s="1"/>
  <c r="CJ61" i="1"/>
  <c r="CL61" i="1" s="1"/>
  <c r="BU61" i="1"/>
  <c r="BN61" i="1"/>
  <c r="AS61" i="1"/>
  <c r="AJ61" i="1"/>
  <c r="AI61" i="1"/>
  <c r="ER60" i="1"/>
  <c r="EQ60" i="1"/>
  <c r="EP60" i="1"/>
  <c r="EO60" i="1"/>
  <c r="DJ60" i="1"/>
  <c r="CP60" i="1"/>
  <c r="CM60" i="1"/>
  <c r="CJ60" i="1"/>
  <c r="CL60" i="1" s="1"/>
  <c r="BW60" i="1"/>
  <c r="BV60" i="1"/>
  <c r="BU60" i="1"/>
  <c r="BN60" i="1"/>
  <c r="AS60" i="1"/>
  <c r="AJ60" i="1"/>
  <c r="AI60" i="1"/>
  <c r="AL60" i="1" s="1"/>
  <c r="ER59" i="1"/>
  <c r="EQ59" i="1"/>
  <c r="EP59" i="1"/>
  <c r="EO59" i="1"/>
  <c r="DX59" i="1"/>
  <c r="DJ59" i="1"/>
  <c r="CM59" i="1"/>
  <c r="CP59" i="1" s="1"/>
  <c r="CL59" i="1"/>
  <c r="CJ59" i="1"/>
  <c r="BW59" i="1"/>
  <c r="BV59" i="1"/>
  <c r="BU59" i="1"/>
  <c r="BN59" i="1"/>
  <c r="AS59" i="1"/>
  <c r="AL59" i="1"/>
  <c r="AL12" i="1" s="1"/>
  <c r="ER58" i="1"/>
  <c r="EQ58" i="1"/>
  <c r="EP58" i="1"/>
  <c r="EX58" i="1" s="1"/>
  <c r="EO58" i="1"/>
  <c r="DJ58" i="1"/>
  <c r="CM58" i="1"/>
  <c r="CP58" i="1" s="1"/>
  <c r="CJ58" i="1"/>
  <c r="BU58" i="1"/>
  <c r="BN58" i="1"/>
  <c r="AS58" i="1"/>
  <c r="AJ58" i="1"/>
  <c r="AI58" i="1"/>
  <c r="ER57" i="1"/>
  <c r="EX57" i="1" s="1"/>
  <c r="EQ57" i="1"/>
  <c r="EP57" i="1"/>
  <c r="EO57" i="1"/>
  <c r="DJ57" i="1"/>
  <c r="CM57" i="1"/>
  <c r="CP57" i="1" s="1"/>
  <c r="CJ57" i="1"/>
  <c r="BU57" i="1"/>
  <c r="BN57" i="1"/>
  <c r="AS57" i="1"/>
  <c r="AJ57" i="1"/>
  <c r="AI57" i="1"/>
  <c r="ER56" i="1"/>
  <c r="EQ56" i="1"/>
  <c r="EP56" i="1"/>
  <c r="EO56" i="1"/>
  <c r="DU56" i="1"/>
  <c r="DX56" i="1" s="1"/>
  <c r="DJ56" i="1"/>
  <c r="CP56" i="1"/>
  <c r="CM56" i="1"/>
  <c r="CJ56" i="1"/>
  <c r="CL56" i="1" s="1"/>
  <c r="BW56" i="1"/>
  <c r="BV56" i="1"/>
  <c r="BU56" i="1"/>
  <c r="BN56" i="1"/>
  <c r="AS56" i="1"/>
  <c r="AK56" i="1"/>
  <c r="AK22" i="1" s="1"/>
  <c r="AJ56" i="1"/>
  <c r="AI56" i="1"/>
  <c r="AL56" i="1" s="1"/>
  <c r="ER55" i="1"/>
  <c r="EQ55" i="1"/>
  <c r="EP55" i="1"/>
  <c r="EO55" i="1"/>
  <c r="DX55" i="1"/>
  <c r="DJ55" i="1"/>
  <c r="CM55" i="1"/>
  <c r="CP55" i="1" s="1"/>
  <c r="CJ55" i="1"/>
  <c r="CL55" i="1" s="1"/>
  <c r="BW55" i="1"/>
  <c r="BV55" i="1"/>
  <c r="BU55" i="1"/>
  <c r="BN55" i="1"/>
  <c r="AS55" i="1"/>
  <c r="AL55" i="1"/>
  <c r="AJ55" i="1"/>
  <c r="AI55" i="1"/>
  <c r="ER54" i="1"/>
  <c r="EX54" i="1" s="1"/>
  <c r="EQ54" i="1"/>
  <c r="EP54" i="1"/>
  <c r="EO54" i="1"/>
  <c r="DJ54" i="1"/>
  <c r="CM54" i="1"/>
  <c r="CP54" i="1" s="1"/>
  <c r="CL54" i="1"/>
  <c r="BU54" i="1"/>
  <c r="BN54" i="1"/>
  <c r="AS54" i="1"/>
  <c r="AJ54" i="1"/>
  <c r="AI54" i="1"/>
  <c r="ER53" i="1"/>
  <c r="EQ53" i="1"/>
  <c r="EP53" i="1"/>
  <c r="EO53" i="1"/>
  <c r="DJ53" i="1"/>
  <c r="CM53" i="1"/>
  <c r="CP53" i="1" s="1"/>
  <c r="CL53" i="1"/>
  <c r="BW53" i="1"/>
  <c r="BV53" i="1"/>
  <c r="BU53" i="1"/>
  <c r="BN53" i="1"/>
  <c r="AS53" i="1"/>
  <c r="AJ53" i="1"/>
  <c r="AL53" i="1" s="1"/>
  <c r="AI53" i="1"/>
  <c r="ER52" i="1"/>
  <c r="EQ52" i="1"/>
  <c r="EP52" i="1"/>
  <c r="EO52" i="1"/>
  <c r="DJ52" i="1"/>
  <c r="CP52" i="1"/>
  <c r="CM52" i="1"/>
  <c r="CL52" i="1"/>
  <c r="BW52" i="1"/>
  <c r="BV52" i="1"/>
  <c r="BU52" i="1"/>
  <c r="BN52" i="1"/>
  <c r="AS52" i="1"/>
  <c r="AL52" i="1"/>
  <c r="AJ52" i="1"/>
  <c r="AI52" i="1"/>
  <c r="ER51" i="1"/>
  <c r="EQ51" i="1"/>
  <c r="EP51" i="1"/>
  <c r="EO51" i="1"/>
  <c r="DX51" i="1"/>
  <c r="DU51" i="1"/>
  <c r="DN51" i="1"/>
  <c r="DJ51" i="1"/>
  <c r="CP51" i="1"/>
  <c r="CM51" i="1"/>
  <c r="CL51" i="1"/>
  <c r="BW51" i="1"/>
  <c r="BV51" i="1"/>
  <c r="BU51" i="1"/>
  <c r="BN51" i="1"/>
  <c r="AS51" i="1"/>
  <c r="AL51" i="1"/>
  <c r="AK51" i="1"/>
  <c r="AJ51" i="1"/>
  <c r="AI51" i="1"/>
  <c r="ER50" i="1"/>
  <c r="EQ50" i="1"/>
  <c r="EP50" i="1"/>
  <c r="EO50" i="1"/>
  <c r="DU50" i="1"/>
  <c r="DO50" i="1"/>
  <c r="DN50" i="1"/>
  <c r="DX50" i="1" s="1"/>
  <c r="DJ50" i="1"/>
  <c r="CP50" i="1"/>
  <c r="CM50" i="1"/>
  <c r="CL50" i="1"/>
  <c r="BW50" i="1"/>
  <c r="BV50" i="1"/>
  <c r="BU50" i="1"/>
  <c r="BN50" i="1"/>
  <c r="AS50" i="1"/>
  <c r="AJ50" i="1"/>
  <c r="AI50" i="1"/>
  <c r="AL50" i="1" s="1"/>
  <c r="EX49" i="1"/>
  <c r="ER49" i="1"/>
  <c r="EQ49" i="1"/>
  <c r="EP49" i="1"/>
  <c r="EO49" i="1"/>
  <c r="DJ49" i="1"/>
  <c r="CM49" i="1"/>
  <c r="CP49" i="1" s="1"/>
  <c r="BU49" i="1"/>
  <c r="BN49" i="1"/>
  <c r="AS49" i="1"/>
  <c r="AL49" i="1"/>
  <c r="AJ49" i="1"/>
  <c r="AI49" i="1"/>
  <c r="ER48" i="1"/>
  <c r="EX48" i="1" s="1"/>
  <c r="EQ48" i="1"/>
  <c r="EP48" i="1"/>
  <c r="EO48" i="1"/>
  <c r="CP48" i="1"/>
  <c r="BU48" i="1"/>
  <c r="BN48" i="1"/>
  <c r="AS48" i="1"/>
  <c r="AJ48" i="1"/>
  <c r="AL48" i="1" s="1"/>
  <c r="AI48" i="1"/>
  <c r="ER47" i="1"/>
  <c r="EQ47" i="1"/>
  <c r="EP47" i="1"/>
  <c r="EO47" i="1"/>
  <c r="EF47" i="1"/>
  <c r="DX47" i="1"/>
  <c r="DJ47" i="1"/>
  <c r="CP47" i="1"/>
  <c r="CM47" i="1"/>
  <c r="CL47" i="1"/>
  <c r="BW47" i="1"/>
  <c r="BV47" i="1"/>
  <c r="BU47" i="1"/>
  <c r="BN47" i="1"/>
  <c r="AS47" i="1"/>
  <c r="AL47" i="1"/>
  <c r="AJ47" i="1"/>
  <c r="AI47" i="1"/>
  <c r="ER46" i="1"/>
  <c r="EQ46" i="1"/>
  <c r="EP46" i="1"/>
  <c r="EO46" i="1"/>
  <c r="EF46" i="1"/>
  <c r="DX46" i="1"/>
  <c r="DU46" i="1"/>
  <c r="DJ46" i="1"/>
  <c r="CM46" i="1"/>
  <c r="CP46" i="1" s="1"/>
  <c r="CL46" i="1"/>
  <c r="BW46" i="1"/>
  <c r="BV46" i="1"/>
  <c r="BU46" i="1"/>
  <c r="BN46" i="1"/>
  <c r="AS46" i="1"/>
  <c r="AJ46" i="1"/>
  <c r="AI46" i="1"/>
  <c r="AL46" i="1" s="1"/>
  <c r="ER45" i="1"/>
  <c r="EX45" i="1" s="1"/>
  <c r="EQ45" i="1"/>
  <c r="EP45" i="1"/>
  <c r="EO45" i="1"/>
  <c r="DJ45" i="1"/>
  <c r="CM45" i="1"/>
  <c r="CP45" i="1" s="1"/>
  <c r="BU45" i="1"/>
  <c r="BN45" i="1"/>
  <c r="AS45" i="1"/>
  <c r="AJ45" i="1"/>
  <c r="AI45" i="1"/>
  <c r="EX44" i="1"/>
  <c r="ER44" i="1"/>
  <c r="EQ44" i="1"/>
  <c r="EP44" i="1"/>
  <c r="EO44" i="1"/>
  <c r="DJ44" i="1"/>
  <c r="CP44" i="1"/>
  <c r="CM44" i="1"/>
  <c r="BU44" i="1"/>
  <c r="BN44" i="1"/>
  <c r="AS44" i="1"/>
  <c r="AJ44" i="1"/>
  <c r="AL44" i="1" s="1"/>
  <c r="AI44" i="1"/>
  <c r="ER43" i="1"/>
  <c r="EQ43" i="1"/>
  <c r="EP43" i="1"/>
  <c r="EO43" i="1"/>
  <c r="DJ43" i="1"/>
  <c r="CM43" i="1"/>
  <c r="CP43" i="1" s="1"/>
  <c r="CL43" i="1"/>
  <c r="BW43" i="1"/>
  <c r="BV43" i="1"/>
  <c r="BU43" i="1"/>
  <c r="BN43" i="1"/>
  <c r="AS43" i="1"/>
  <c r="AJ43" i="1"/>
  <c r="AI43" i="1"/>
  <c r="AL43" i="1" s="1"/>
  <c r="ER42" i="1"/>
  <c r="EQ42" i="1"/>
  <c r="EP42" i="1"/>
  <c r="EO42" i="1"/>
  <c r="DJ42" i="1"/>
  <c r="CM42" i="1"/>
  <c r="CP42" i="1" s="1"/>
  <c r="CL42" i="1"/>
  <c r="BW42" i="1"/>
  <c r="BV42" i="1"/>
  <c r="BU42" i="1"/>
  <c r="BN42" i="1"/>
  <c r="AS42" i="1"/>
  <c r="AJ42" i="1"/>
  <c r="AI42" i="1"/>
  <c r="AL42" i="1" s="1"/>
  <c r="ER41" i="1"/>
  <c r="EQ41" i="1"/>
  <c r="EP41" i="1"/>
  <c r="EO41" i="1"/>
  <c r="EF41" i="1"/>
  <c r="DX41" i="1"/>
  <c r="DJ41" i="1"/>
  <c r="CM41" i="1"/>
  <c r="CP41" i="1" s="1"/>
  <c r="CL41" i="1"/>
  <c r="BW41" i="1"/>
  <c r="BV41" i="1"/>
  <c r="BU41" i="1"/>
  <c r="BN41" i="1"/>
  <c r="AS41" i="1"/>
  <c r="AJ41" i="1"/>
  <c r="AL41" i="1" s="1"/>
  <c r="AI41" i="1"/>
  <c r="CP40" i="1"/>
  <c r="CL40" i="1"/>
  <c r="BU40" i="1"/>
  <c r="BN40" i="1"/>
  <c r="BN39" i="1"/>
  <c r="CP38" i="1"/>
  <c r="CL38" i="1"/>
  <c r="BN38" i="1"/>
  <c r="AS38" i="1"/>
  <c r="CP37" i="1"/>
  <c r="BN37" i="1"/>
  <c r="DM36" i="1"/>
  <c r="CK36" i="1"/>
  <c r="BZ36" i="1"/>
  <c r="BY36" i="1"/>
  <c r="BX36" i="1"/>
  <c r="BF36" i="1"/>
  <c r="AR36" i="1"/>
  <c r="AQ36" i="1"/>
  <c r="AB36" i="1"/>
  <c r="T36" i="1"/>
  <c r="L36" i="1"/>
  <c r="K36" i="1"/>
  <c r="G36" i="1"/>
  <c r="E36" i="1"/>
  <c r="EV35" i="1"/>
  <c r="EU35" i="1"/>
  <c r="ET35" i="1"/>
  <c r="ES35" i="1"/>
  <c r="ER35" i="1"/>
  <c r="EQ35" i="1"/>
  <c r="EP35" i="1"/>
  <c r="EX35" i="1" s="1"/>
  <c r="EO35" i="1"/>
  <c r="EN35" i="1"/>
  <c r="EM35" i="1"/>
  <c r="EL35" i="1"/>
  <c r="EH35" i="1"/>
  <c r="EG35" i="1"/>
  <c r="EF35" i="1"/>
  <c r="DX35" i="1"/>
  <c r="DJ35" i="1"/>
  <c r="CM35" i="1"/>
  <c r="CP35" i="1" s="1"/>
  <c r="CL35" i="1"/>
  <c r="BW35" i="1"/>
  <c r="EK35" i="1" s="1"/>
  <c r="BV35" i="1"/>
  <c r="BU35" i="1"/>
  <c r="BN35" i="1"/>
  <c r="AS35" i="1"/>
  <c r="AJ35" i="1"/>
  <c r="AI35" i="1"/>
  <c r="AL35" i="1" s="1"/>
  <c r="EV34" i="1"/>
  <c r="EU34" i="1"/>
  <c r="ET34" i="1"/>
  <c r="ES34" i="1"/>
  <c r="ER34" i="1"/>
  <c r="EQ34" i="1"/>
  <c r="EP34" i="1"/>
  <c r="EX34" i="1" s="1"/>
  <c r="EO34" i="1"/>
  <c r="EN34" i="1"/>
  <c r="EM34" i="1"/>
  <c r="EL34" i="1"/>
  <c r="EI34" i="1"/>
  <c r="EH34" i="1"/>
  <c r="EG34" i="1"/>
  <c r="EF34" i="1"/>
  <c r="DX34" i="1"/>
  <c r="EJ34" i="1" s="1"/>
  <c r="DU34" i="1"/>
  <c r="DJ34" i="1"/>
  <c r="CM34" i="1"/>
  <c r="CP34" i="1" s="1"/>
  <c r="CL34" i="1"/>
  <c r="BW34" i="1"/>
  <c r="EK34" i="1" s="1"/>
  <c r="BV34" i="1"/>
  <c r="BU34" i="1"/>
  <c r="BN34" i="1"/>
  <c r="AS34" i="1"/>
  <c r="AJ34" i="1"/>
  <c r="AI34" i="1"/>
  <c r="AL34" i="1" s="1"/>
  <c r="EV33" i="1"/>
  <c r="EU33" i="1"/>
  <c r="ET33" i="1"/>
  <c r="ES33" i="1"/>
  <c r="ER33" i="1"/>
  <c r="EQ33" i="1"/>
  <c r="EP33" i="1"/>
  <c r="EO33" i="1"/>
  <c r="EW33" i="1" s="1"/>
  <c r="EN33" i="1"/>
  <c r="EM33" i="1"/>
  <c r="EL33" i="1"/>
  <c r="EJ33" i="1"/>
  <c r="EI33" i="1"/>
  <c r="EG33" i="1"/>
  <c r="EF33" i="1"/>
  <c r="DX33" i="1"/>
  <c r="DJ33" i="1"/>
  <c r="CM33" i="1"/>
  <c r="CP33" i="1" s="1"/>
  <c r="CL33" i="1"/>
  <c r="BW33" i="1"/>
  <c r="EK33" i="1" s="1"/>
  <c r="BV33" i="1"/>
  <c r="BU33" i="1"/>
  <c r="BN33" i="1"/>
  <c r="AS33" i="1"/>
  <c r="AJ33" i="1"/>
  <c r="AI33" i="1"/>
  <c r="AL33" i="1" s="1"/>
  <c r="EV32" i="1"/>
  <c r="EU32" i="1"/>
  <c r="ET32" i="1"/>
  <c r="ES32" i="1"/>
  <c r="ER32" i="1"/>
  <c r="EX32" i="1" s="1"/>
  <c r="EQ32" i="1"/>
  <c r="EP32" i="1"/>
  <c r="EO32" i="1"/>
  <c r="EW32" i="1" s="1"/>
  <c r="EN32" i="1"/>
  <c r="EM32" i="1"/>
  <c r="EL32" i="1"/>
  <c r="EJ32" i="1"/>
  <c r="EI32" i="1"/>
  <c r="EG32" i="1"/>
  <c r="EF32" i="1"/>
  <c r="DU32" i="1"/>
  <c r="DX32" i="1" s="1"/>
  <c r="DJ32" i="1"/>
  <c r="CM32" i="1"/>
  <c r="CP32" i="1" s="1"/>
  <c r="CL32" i="1"/>
  <c r="BW32" i="1"/>
  <c r="BV32" i="1"/>
  <c r="BU32" i="1"/>
  <c r="BN32" i="1"/>
  <c r="AS32" i="1"/>
  <c r="AJ32" i="1"/>
  <c r="AL32" i="1" s="1"/>
  <c r="AI32" i="1"/>
  <c r="EV31" i="1"/>
  <c r="EU31" i="1"/>
  <c r="EP31" i="1"/>
  <c r="EO31" i="1"/>
  <c r="EF31" i="1"/>
  <c r="DW31" i="1"/>
  <c r="DV31" i="1"/>
  <c r="DU31" i="1"/>
  <c r="DT31" i="1"/>
  <c r="DS31" i="1"/>
  <c r="DR31" i="1"/>
  <c r="DQ31" i="1"/>
  <c r="DP31" i="1"/>
  <c r="DO31" i="1"/>
  <c r="DN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ET31" i="1" s="1"/>
  <c r="CZ31" i="1"/>
  <c r="CY31" i="1"/>
  <c r="CX31" i="1"/>
  <c r="CW31" i="1"/>
  <c r="CV31" i="1"/>
  <c r="CU31" i="1"/>
  <c r="CT31" i="1"/>
  <c r="CS31" i="1"/>
  <c r="CR31" i="1"/>
  <c r="CQ31" i="1"/>
  <c r="EL31" i="1" s="1"/>
  <c r="CO31" i="1"/>
  <c r="CN31" i="1"/>
  <c r="CM31" i="1" s="1"/>
  <c r="CP31" i="1" s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T31" i="1"/>
  <c r="BS31" i="1"/>
  <c r="BR31" i="1"/>
  <c r="BV31" i="1" s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EQ31" i="1" s="1"/>
  <c r="BD31" i="1"/>
  <c r="BC31" i="1"/>
  <c r="BB31" i="1"/>
  <c r="BA31" i="1"/>
  <c r="AZ31" i="1"/>
  <c r="AY31" i="1"/>
  <c r="AX31" i="1"/>
  <c r="AW31" i="1"/>
  <c r="AV31" i="1"/>
  <c r="AU31" i="1"/>
  <c r="AT31" i="1"/>
  <c r="AS31" i="1" s="1"/>
  <c r="EG31" i="1" s="1"/>
  <c r="AO31" i="1"/>
  <c r="AN31" i="1"/>
  <c r="AM31" i="1"/>
  <c r="AK31" i="1"/>
  <c r="AH31" i="1"/>
  <c r="AG31" i="1"/>
  <c r="AF31" i="1"/>
  <c r="AE31" i="1"/>
  <c r="AD31" i="1"/>
  <c r="AC31" i="1"/>
  <c r="AB31" i="1"/>
  <c r="AA31" i="1"/>
  <c r="Z31" i="1"/>
  <c r="Y31" i="1"/>
  <c r="W31" i="1"/>
  <c r="W36" i="1" s="1"/>
  <c r="V31" i="1"/>
  <c r="V36" i="1" s="1"/>
  <c r="U31" i="1"/>
  <c r="U36" i="1" s="1"/>
  <c r="T31" i="1"/>
  <c r="S31" i="1"/>
  <c r="R31" i="1"/>
  <c r="Q31" i="1"/>
  <c r="P31" i="1"/>
  <c r="O31" i="1"/>
  <c r="N31" i="1"/>
  <c r="M31" i="1"/>
  <c r="M36" i="1" s="1"/>
  <c r="L31" i="1"/>
  <c r="J31" i="1"/>
  <c r="J36" i="1" s="1"/>
  <c r="I31" i="1"/>
  <c r="I36" i="1" s="1"/>
  <c r="H31" i="1"/>
  <c r="H36" i="1" s="1"/>
  <c r="F31" i="1"/>
  <c r="F36" i="1" s="1"/>
  <c r="E31" i="1"/>
  <c r="EV30" i="1"/>
  <c r="EU30" i="1"/>
  <c r="ET30" i="1"/>
  <c r="ES30" i="1"/>
  <c r="ER30" i="1"/>
  <c r="EQ30" i="1"/>
  <c r="EP30" i="1"/>
  <c r="EX30" i="1" s="1"/>
  <c r="EO30" i="1"/>
  <c r="EW30" i="1" s="1"/>
  <c r="EN30" i="1"/>
  <c r="EM30" i="1"/>
  <c r="EL30" i="1"/>
  <c r="EG30" i="1"/>
  <c r="EF30" i="1"/>
  <c r="DU30" i="1"/>
  <c r="DX30" i="1" s="1"/>
  <c r="DJ30" i="1"/>
  <c r="CM30" i="1"/>
  <c r="CP30" i="1" s="1"/>
  <c r="CL30" i="1"/>
  <c r="BW30" i="1"/>
  <c r="EK30" i="1" s="1"/>
  <c r="BV30" i="1"/>
  <c r="BU30" i="1"/>
  <c r="BN30" i="1"/>
  <c r="AS30" i="1"/>
  <c r="AJ30" i="1"/>
  <c r="AI30" i="1"/>
  <c r="AL30" i="1" s="1"/>
  <c r="EV29" i="1"/>
  <c r="EX29" i="1" s="1"/>
  <c r="EU29" i="1"/>
  <c r="ET29" i="1"/>
  <c r="ES29" i="1"/>
  <c r="ER29" i="1"/>
  <c r="EQ29" i="1"/>
  <c r="EP29" i="1"/>
  <c r="EO29" i="1"/>
  <c r="EN29" i="1"/>
  <c r="EM29" i="1"/>
  <c r="EL29" i="1"/>
  <c r="EI29" i="1"/>
  <c r="EH29" i="1"/>
  <c r="EG29" i="1"/>
  <c r="EF29" i="1"/>
  <c r="DX29" i="1"/>
  <c r="EJ29" i="1" s="1"/>
  <c r="DU29" i="1"/>
  <c r="DJ29" i="1"/>
  <c r="CM29" i="1"/>
  <c r="CP29" i="1" s="1"/>
  <c r="CL29" i="1"/>
  <c r="BW29" i="1"/>
  <c r="EK29" i="1" s="1"/>
  <c r="BV29" i="1"/>
  <c r="BU29" i="1"/>
  <c r="BN29" i="1"/>
  <c r="AS29" i="1"/>
  <c r="AJ29" i="1"/>
  <c r="AI29" i="1"/>
  <c r="AL29" i="1" s="1"/>
  <c r="EV28" i="1"/>
  <c r="EU28" i="1"/>
  <c r="ET28" i="1"/>
  <c r="ES28" i="1"/>
  <c r="ER28" i="1"/>
  <c r="EQ28" i="1"/>
  <c r="EP28" i="1"/>
  <c r="EO28" i="1"/>
  <c r="EW28" i="1" s="1"/>
  <c r="EN28" i="1"/>
  <c r="EM28" i="1"/>
  <c r="EL28" i="1"/>
  <c r="EJ28" i="1"/>
  <c r="EI28" i="1"/>
  <c r="EG28" i="1"/>
  <c r="EF28" i="1"/>
  <c r="DX28" i="1"/>
  <c r="DJ28" i="1"/>
  <c r="CM28" i="1"/>
  <c r="CP28" i="1" s="1"/>
  <c r="CL28" i="1"/>
  <c r="BW28" i="1"/>
  <c r="EK28" i="1" s="1"/>
  <c r="BV28" i="1"/>
  <c r="BU28" i="1"/>
  <c r="BN28" i="1"/>
  <c r="AS28" i="1"/>
  <c r="AJ28" i="1"/>
  <c r="AI28" i="1"/>
  <c r="EV27" i="1"/>
  <c r="EU27" i="1"/>
  <c r="ET27" i="1"/>
  <c r="ES27" i="1"/>
  <c r="ER27" i="1"/>
  <c r="EX27" i="1" s="1"/>
  <c r="EQ27" i="1"/>
  <c r="EP27" i="1"/>
  <c r="EO27" i="1"/>
  <c r="EF27" i="1"/>
  <c r="DX27" i="1"/>
  <c r="DJ27" i="1"/>
  <c r="CP27" i="1"/>
  <c r="CM27" i="1"/>
  <c r="CL27" i="1"/>
  <c r="BW27" i="1"/>
  <c r="EK27" i="1" s="1"/>
  <c r="BV27" i="1"/>
  <c r="BU27" i="1"/>
  <c r="BN27" i="1"/>
  <c r="AS27" i="1"/>
  <c r="EN27" i="1" s="1"/>
  <c r="AL27" i="1"/>
  <c r="AJ27" i="1"/>
  <c r="AI27" i="1"/>
  <c r="EV26" i="1"/>
  <c r="ET26" i="1"/>
  <c r="ES26" i="1"/>
  <c r="ER26" i="1"/>
  <c r="EQ26" i="1"/>
  <c r="EP26" i="1"/>
  <c r="EM26" i="1"/>
  <c r="EF26" i="1"/>
  <c r="DW26" i="1"/>
  <c r="DV26" i="1"/>
  <c r="DU26" i="1"/>
  <c r="DT26" i="1"/>
  <c r="DS26" i="1"/>
  <c r="DR26" i="1"/>
  <c r="DQ26" i="1"/>
  <c r="DP26" i="1"/>
  <c r="DO26" i="1"/>
  <c r="DN26" i="1"/>
  <c r="DL26" i="1"/>
  <c r="DK26" i="1"/>
  <c r="DJ26" i="1"/>
  <c r="DI26" i="1"/>
  <c r="DH26" i="1"/>
  <c r="DG26" i="1"/>
  <c r="DF26" i="1"/>
  <c r="DE26" i="1"/>
  <c r="DD26" i="1"/>
  <c r="DC26" i="1"/>
  <c r="EL26" i="1" s="1"/>
  <c r="DB26" i="1"/>
  <c r="DA26" i="1"/>
  <c r="CZ26" i="1"/>
  <c r="EU26" i="1" s="1"/>
  <c r="CY26" i="1"/>
  <c r="CX26" i="1"/>
  <c r="CW26" i="1"/>
  <c r="CV26" i="1"/>
  <c r="CU26" i="1"/>
  <c r="CT26" i="1"/>
  <c r="CS26" i="1"/>
  <c r="CR26" i="1"/>
  <c r="CQ26" i="1"/>
  <c r="CP26" i="1"/>
  <c r="CO26" i="1"/>
  <c r="CM26" i="1" s="1"/>
  <c r="CN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W26" i="1"/>
  <c r="EK26" i="1" s="1"/>
  <c r="BV26" i="1"/>
  <c r="BT26" i="1"/>
  <c r="BS26" i="1"/>
  <c r="BR26" i="1"/>
  <c r="BQ26" i="1"/>
  <c r="BP26" i="1"/>
  <c r="BO26" i="1"/>
  <c r="BU26" i="1" s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S26" i="1" s="1"/>
  <c r="AT26" i="1"/>
  <c r="AO26" i="1"/>
  <c r="AN26" i="1"/>
  <c r="AM26" i="1"/>
  <c r="AK26" i="1"/>
  <c r="AJ26" i="1"/>
  <c r="AH26" i="1"/>
  <c r="AG26" i="1"/>
  <c r="AE26" i="1"/>
  <c r="AC26" i="1"/>
  <c r="AB26" i="1"/>
  <c r="AA26" i="1"/>
  <c r="Z26" i="1"/>
  <c r="Y26" i="1"/>
  <c r="X26" i="1"/>
  <c r="S26" i="1"/>
  <c r="R26" i="1"/>
  <c r="Q26" i="1"/>
  <c r="Q36" i="1" s="1"/>
  <c r="P26" i="1"/>
  <c r="O26" i="1"/>
  <c r="N26" i="1"/>
  <c r="EV25" i="1"/>
  <c r="EU25" i="1"/>
  <c r="ET25" i="1"/>
  <c r="ES25" i="1"/>
  <c r="ER25" i="1"/>
  <c r="EX25" i="1" s="1"/>
  <c r="EQ25" i="1"/>
  <c r="EP25" i="1"/>
  <c r="EO25" i="1"/>
  <c r="EM25" i="1"/>
  <c r="EL25" i="1"/>
  <c r="EK25" i="1"/>
  <c r="EF25" i="1"/>
  <c r="DX25" i="1"/>
  <c r="EJ25" i="1" s="1"/>
  <c r="DU25" i="1"/>
  <c r="DJ25" i="1"/>
  <c r="CP25" i="1"/>
  <c r="CM25" i="1"/>
  <c r="CL25" i="1"/>
  <c r="BW25" i="1"/>
  <c r="EH25" i="1" s="1"/>
  <c r="BV25" i="1"/>
  <c r="BU25" i="1"/>
  <c r="BN25" i="1"/>
  <c r="AS25" i="1"/>
  <c r="EG25" i="1" s="1"/>
  <c r="AL25" i="1"/>
  <c r="AJ25" i="1"/>
  <c r="AI25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J24" i="1"/>
  <c r="EF24" i="1"/>
  <c r="DX24" i="1"/>
  <c r="EI24" i="1" s="1"/>
  <c r="DJ24" i="1"/>
  <c r="CM24" i="1"/>
  <c r="CP24" i="1" s="1"/>
  <c r="CL24" i="1"/>
  <c r="BW24" i="1"/>
  <c r="EH24" i="1" s="1"/>
  <c r="BV24" i="1"/>
  <c r="BU24" i="1"/>
  <c r="BN24" i="1"/>
  <c r="AS24" i="1"/>
  <c r="EG24" i="1" s="1"/>
  <c r="AJ24" i="1"/>
  <c r="AL24" i="1" s="1"/>
  <c r="AI24" i="1"/>
  <c r="EV23" i="1"/>
  <c r="EU23" i="1"/>
  <c r="ET23" i="1"/>
  <c r="ES23" i="1"/>
  <c r="ER23" i="1"/>
  <c r="EQ23" i="1"/>
  <c r="EP23" i="1"/>
  <c r="EO23" i="1"/>
  <c r="EW23" i="1" s="1"/>
  <c r="EM23" i="1"/>
  <c r="EL23" i="1"/>
  <c r="EK23" i="1"/>
  <c r="EF23" i="1"/>
  <c r="DX23" i="1"/>
  <c r="EI23" i="1" s="1"/>
  <c r="DU23" i="1"/>
  <c r="DJ23" i="1"/>
  <c r="CP23" i="1"/>
  <c r="CM23" i="1"/>
  <c r="CL23" i="1"/>
  <c r="BW23" i="1"/>
  <c r="EH23" i="1" s="1"/>
  <c r="BV23" i="1"/>
  <c r="BU23" i="1"/>
  <c r="BN23" i="1"/>
  <c r="AS23" i="1"/>
  <c r="EG23" i="1" s="1"/>
  <c r="AL23" i="1"/>
  <c r="AJ23" i="1"/>
  <c r="AI23" i="1"/>
  <c r="EV22" i="1"/>
  <c r="ET22" i="1"/>
  <c r="ES22" i="1"/>
  <c r="EO22" i="1"/>
  <c r="EL22" i="1"/>
  <c r="EF22" i="1"/>
  <c r="DW22" i="1"/>
  <c r="DV22" i="1"/>
  <c r="DT22" i="1"/>
  <c r="DS22" i="1"/>
  <c r="DR22" i="1"/>
  <c r="DQ22" i="1"/>
  <c r="DP22" i="1"/>
  <c r="DO22" i="1"/>
  <c r="DN22" i="1"/>
  <c r="DL22" i="1"/>
  <c r="DJ22" i="1" s="1"/>
  <c r="DK22" i="1"/>
  <c r="DI22" i="1"/>
  <c r="EM22" i="1" s="1"/>
  <c r="DH22" i="1"/>
  <c r="DG22" i="1"/>
  <c r="DF22" i="1"/>
  <c r="DE22" i="1"/>
  <c r="DD22" i="1"/>
  <c r="DC22" i="1"/>
  <c r="DB22" i="1"/>
  <c r="DA22" i="1"/>
  <c r="CZ22" i="1"/>
  <c r="EU22" i="1" s="1"/>
  <c r="CY22" i="1"/>
  <c r="CX22" i="1"/>
  <c r="CW22" i="1"/>
  <c r="CV22" i="1"/>
  <c r="CU22" i="1"/>
  <c r="CT22" i="1"/>
  <c r="CS22" i="1"/>
  <c r="CR22" i="1"/>
  <c r="CQ22" i="1"/>
  <c r="CO22" i="1"/>
  <c r="CN22" i="1"/>
  <c r="CM22" i="1" s="1"/>
  <c r="CP22" i="1" s="1"/>
  <c r="CK22" i="1"/>
  <c r="CJ22" i="1"/>
  <c r="CI22" i="1"/>
  <c r="CH22" i="1"/>
  <c r="CG22" i="1"/>
  <c r="CF22" i="1"/>
  <c r="CE22" i="1"/>
  <c r="CD22" i="1"/>
  <c r="CC22" i="1"/>
  <c r="CB22" i="1"/>
  <c r="CA22" i="1"/>
  <c r="BU22" i="1"/>
  <c r="BT22" i="1"/>
  <c r="BS22" i="1"/>
  <c r="BR22" i="1"/>
  <c r="ER22" i="1" s="1"/>
  <c r="BQ22" i="1"/>
  <c r="BP22" i="1"/>
  <c r="BO22" i="1"/>
  <c r="EP22" i="1" s="1"/>
  <c r="BM22" i="1"/>
  <c r="BL22" i="1"/>
  <c r="BK22" i="1"/>
  <c r="BJ22" i="1"/>
  <c r="BI22" i="1"/>
  <c r="BH22" i="1"/>
  <c r="BV22" i="1" s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EN22" i="1" s="1"/>
  <c r="AP22" i="1"/>
  <c r="AO22" i="1"/>
  <c r="AN22" i="1"/>
  <c r="AM22" i="1"/>
  <c r="AH22" i="1"/>
  <c r="AG22" i="1"/>
  <c r="AF22" i="1"/>
  <c r="AE22" i="1"/>
  <c r="AD22" i="1"/>
  <c r="AC22" i="1"/>
  <c r="AB22" i="1"/>
  <c r="AA22" i="1"/>
  <c r="Z22" i="1"/>
  <c r="AJ22" i="1" s="1"/>
  <c r="Y22" i="1"/>
  <c r="X22" i="1"/>
  <c r="S22" i="1"/>
  <c r="R22" i="1"/>
  <c r="Q22" i="1"/>
  <c r="P22" i="1"/>
  <c r="O22" i="1"/>
  <c r="N22" i="1"/>
  <c r="EV21" i="1"/>
  <c r="EU21" i="1"/>
  <c r="ET21" i="1"/>
  <c r="ES21" i="1"/>
  <c r="ER21" i="1"/>
  <c r="EQ21" i="1"/>
  <c r="EP21" i="1"/>
  <c r="EO21" i="1"/>
  <c r="EW21" i="1" s="1"/>
  <c r="EN21" i="1"/>
  <c r="EM21" i="1"/>
  <c r="EL21" i="1"/>
  <c r="EJ21" i="1"/>
  <c r="EG21" i="1"/>
  <c r="EF21" i="1"/>
  <c r="DU21" i="1"/>
  <c r="DX21" i="1" s="1"/>
  <c r="EI21" i="1" s="1"/>
  <c r="DJ21" i="1"/>
  <c r="CM21" i="1"/>
  <c r="CP21" i="1" s="1"/>
  <c r="CL21" i="1"/>
  <c r="BW21" i="1"/>
  <c r="BV21" i="1"/>
  <c r="BU21" i="1"/>
  <c r="BN21" i="1"/>
  <c r="AS21" i="1"/>
  <c r="AJ21" i="1"/>
  <c r="AL21" i="1" s="1"/>
  <c r="AI21" i="1"/>
  <c r="EV20" i="1"/>
  <c r="EU20" i="1"/>
  <c r="ET20" i="1"/>
  <c r="ES20" i="1"/>
  <c r="ER20" i="1"/>
  <c r="EQ20" i="1"/>
  <c r="EP20" i="1"/>
  <c r="EO20" i="1"/>
  <c r="EW20" i="1" s="1"/>
  <c r="EM20" i="1"/>
  <c r="EL20" i="1"/>
  <c r="EK20" i="1"/>
  <c r="EJ20" i="1"/>
  <c r="EG20" i="1"/>
  <c r="EF20" i="1"/>
  <c r="DX20" i="1"/>
  <c r="DJ20" i="1"/>
  <c r="CM20" i="1"/>
  <c r="CP20" i="1" s="1"/>
  <c r="CL20" i="1"/>
  <c r="BW20" i="1"/>
  <c r="EI20" i="1" s="1"/>
  <c r="BV20" i="1"/>
  <c r="BU20" i="1"/>
  <c r="BN20" i="1"/>
  <c r="AS20" i="1"/>
  <c r="EN20" i="1" s="1"/>
  <c r="AJ20" i="1"/>
  <c r="AL20" i="1" s="1"/>
  <c r="AI20" i="1"/>
  <c r="EV19" i="1"/>
  <c r="EU19" i="1"/>
  <c r="ET19" i="1"/>
  <c r="ES19" i="1"/>
  <c r="ER19" i="1"/>
  <c r="EX19" i="1" s="1"/>
  <c r="EQ19" i="1"/>
  <c r="EP19" i="1"/>
  <c r="EO19" i="1"/>
  <c r="EW19" i="1" s="1"/>
  <c r="EM19" i="1"/>
  <c r="EL19" i="1"/>
  <c r="EK19" i="1"/>
  <c r="EJ19" i="1"/>
  <c r="EH19" i="1"/>
  <c r="EG19" i="1"/>
  <c r="EF19" i="1"/>
  <c r="DU19" i="1"/>
  <c r="DS19" i="1"/>
  <c r="DX19" i="1" s="1"/>
  <c r="EI19" i="1" s="1"/>
  <c r="DJ19" i="1"/>
  <c r="CM19" i="1"/>
  <c r="CP19" i="1" s="1"/>
  <c r="CL19" i="1"/>
  <c r="BW19" i="1"/>
  <c r="BV19" i="1"/>
  <c r="BU19" i="1"/>
  <c r="BN19" i="1"/>
  <c r="AS19" i="1"/>
  <c r="EN19" i="1" s="1"/>
  <c r="AJ19" i="1"/>
  <c r="AI19" i="1"/>
  <c r="EV18" i="1"/>
  <c r="EU18" i="1"/>
  <c r="ET18" i="1"/>
  <c r="ES18" i="1"/>
  <c r="ER18" i="1"/>
  <c r="EQ18" i="1"/>
  <c r="EP18" i="1"/>
  <c r="EX18" i="1" s="1"/>
  <c r="EO18" i="1"/>
  <c r="EM18" i="1"/>
  <c r="EL18" i="1"/>
  <c r="EK18" i="1"/>
  <c r="EH18" i="1"/>
  <c r="EF18" i="1"/>
  <c r="DU18" i="1"/>
  <c r="DS18" i="1"/>
  <c r="DJ18" i="1"/>
  <c r="CP18" i="1"/>
  <c r="CM18" i="1"/>
  <c r="CL18" i="1"/>
  <c r="BW18" i="1"/>
  <c r="BV18" i="1"/>
  <c r="BU18" i="1"/>
  <c r="BN18" i="1"/>
  <c r="AS18" i="1"/>
  <c r="EG18" i="1" s="1"/>
  <c r="AL18" i="1"/>
  <c r="AK18" i="1"/>
  <c r="AJ18" i="1"/>
  <c r="AI18" i="1"/>
  <c r="EV17" i="1"/>
  <c r="EU17" i="1"/>
  <c r="ET17" i="1"/>
  <c r="ES17" i="1"/>
  <c r="ER17" i="1"/>
  <c r="EQ17" i="1"/>
  <c r="EP17" i="1"/>
  <c r="EO17" i="1"/>
  <c r="EN17" i="1"/>
  <c r="EM17" i="1"/>
  <c r="EL17" i="1"/>
  <c r="EG17" i="1"/>
  <c r="EF17" i="1"/>
  <c r="DU17" i="1"/>
  <c r="DX17" i="1" s="1"/>
  <c r="DJ17" i="1"/>
  <c r="CM17" i="1"/>
  <c r="CP17" i="1" s="1"/>
  <c r="CL17" i="1"/>
  <c r="BW17" i="1"/>
  <c r="EH17" i="1" s="1"/>
  <c r="BV17" i="1"/>
  <c r="BU17" i="1"/>
  <c r="BN17" i="1"/>
  <c r="AS17" i="1"/>
  <c r="AJ17" i="1"/>
  <c r="AI17" i="1"/>
  <c r="AL17" i="1" s="1"/>
  <c r="EV16" i="1"/>
  <c r="EU16" i="1"/>
  <c r="EO16" i="1"/>
  <c r="EE16" i="1"/>
  <c r="ED16" i="1"/>
  <c r="EC16" i="1"/>
  <c r="EB16" i="1"/>
  <c r="EA16" i="1"/>
  <c r="DZ16" i="1"/>
  <c r="DY16" i="1"/>
  <c r="EF16" i="1" s="1"/>
  <c r="DW16" i="1"/>
  <c r="DV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ES16" i="1" s="1"/>
  <c r="DH16" i="1"/>
  <c r="DG16" i="1"/>
  <c r="DF16" i="1"/>
  <c r="DE16" i="1"/>
  <c r="DD16" i="1"/>
  <c r="DC16" i="1"/>
  <c r="DB16" i="1"/>
  <c r="DA16" i="1"/>
  <c r="ET16" i="1" s="1"/>
  <c r="CZ16" i="1"/>
  <c r="CY16" i="1"/>
  <c r="CX16" i="1"/>
  <c r="CW16" i="1"/>
  <c r="CV16" i="1"/>
  <c r="CU16" i="1"/>
  <c r="CT16" i="1"/>
  <c r="CS16" i="1"/>
  <c r="CR16" i="1"/>
  <c r="CQ16" i="1"/>
  <c r="EL16" i="1" s="1"/>
  <c r="CO16" i="1"/>
  <c r="CN16" i="1"/>
  <c r="CM16" i="1" s="1"/>
  <c r="CP16" i="1" s="1"/>
  <c r="CK16" i="1"/>
  <c r="CJ16" i="1"/>
  <c r="CI16" i="1"/>
  <c r="CH16" i="1"/>
  <c r="CG16" i="1"/>
  <c r="CF16" i="1"/>
  <c r="CE16" i="1"/>
  <c r="CD16" i="1"/>
  <c r="CC16" i="1"/>
  <c r="CB16" i="1"/>
  <c r="CA16" i="1"/>
  <c r="CL16" i="1" s="1"/>
  <c r="BT16" i="1"/>
  <c r="BS16" i="1"/>
  <c r="BR16" i="1"/>
  <c r="BQ16" i="1"/>
  <c r="BP16" i="1"/>
  <c r="BO16" i="1"/>
  <c r="EP16" i="1" s="1"/>
  <c r="BM16" i="1"/>
  <c r="BL16" i="1"/>
  <c r="BK16" i="1"/>
  <c r="BN16" i="1" s="1"/>
  <c r="BJ16" i="1"/>
  <c r="BI16" i="1"/>
  <c r="BH16" i="1"/>
  <c r="BG16" i="1"/>
  <c r="BF16" i="1"/>
  <c r="BE16" i="1"/>
  <c r="EQ16" i="1" s="1"/>
  <c r="BD16" i="1"/>
  <c r="BC16" i="1"/>
  <c r="BB16" i="1"/>
  <c r="BA16" i="1"/>
  <c r="AZ16" i="1"/>
  <c r="AY16" i="1"/>
  <c r="AX16" i="1"/>
  <c r="AW16" i="1"/>
  <c r="AV16" i="1"/>
  <c r="AU16" i="1"/>
  <c r="AT16" i="1"/>
  <c r="AP16" i="1"/>
  <c r="AO16" i="1"/>
  <c r="AN16" i="1"/>
  <c r="AM16" i="1"/>
  <c r="AK16" i="1"/>
  <c r="AH16" i="1"/>
  <c r="AG16" i="1"/>
  <c r="AF16" i="1"/>
  <c r="AE16" i="1"/>
  <c r="AD16" i="1"/>
  <c r="AC16" i="1"/>
  <c r="AB16" i="1"/>
  <c r="AA16" i="1"/>
  <c r="Z16" i="1"/>
  <c r="AJ16" i="1" s="1"/>
  <c r="Y16" i="1"/>
  <c r="AI16" i="1" s="1"/>
  <c r="X16" i="1"/>
  <c r="S16" i="1"/>
  <c r="R16" i="1"/>
  <c r="Q16" i="1"/>
  <c r="P16" i="1"/>
  <c r="O16" i="1"/>
  <c r="N16" i="1"/>
  <c r="EV15" i="1"/>
  <c r="EU15" i="1"/>
  <c r="EQ15" i="1"/>
  <c r="EL15" i="1"/>
  <c r="EF15" i="1"/>
  <c r="DW15" i="1"/>
  <c r="DV15" i="1"/>
  <c r="DU15" i="1"/>
  <c r="DT15" i="1"/>
  <c r="DT36" i="1" s="1"/>
  <c r="DS15" i="1"/>
  <c r="DR15" i="1"/>
  <c r="DQ15" i="1"/>
  <c r="DP15" i="1"/>
  <c r="DN15" i="1"/>
  <c r="DL15" i="1"/>
  <c r="DK15" i="1"/>
  <c r="DJ15" i="1"/>
  <c r="DI15" i="1"/>
  <c r="EM15" i="1" s="1"/>
  <c r="DH15" i="1"/>
  <c r="DG15" i="1"/>
  <c r="DF15" i="1"/>
  <c r="DE15" i="1"/>
  <c r="DD15" i="1"/>
  <c r="DC15" i="1"/>
  <c r="DB15" i="1"/>
  <c r="DB36" i="1" s="1"/>
  <c r="DA15" i="1"/>
  <c r="ET15" i="1" s="1"/>
  <c r="CZ15" i="1"/>
  <c r="CY15" i="1"/>
  <c r="CX15" i="1"/>
  <c r="CW15" i="1"/>
  <c r="CV15" i="1"/>
  <c r="CU15" i="1"/>
  <c r="CT15" i="1"/>
  <c r="CS15" i="1"/>
  <c r="CR15" i="1"/>
  <c r="CQ15" i="1"/>
  <c r="CO15" i="1"/>
  <c r="CN15" i="1"/>
  <c r="CM15" i="1" s="1"/>
  <c r="CP15" i="1" s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V15" i="1"/>
  <c r="BT15" i="1"/>
  <c r="BS15" i="1"/>
  <c r="BR15" i="1"/>
  <c r="BQ15" i="1"/>
  <c r="BP15" i="1"/>
  <c r="BO15" i="1"/>
  <c r="EP15" i="1" s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EO15" i="1" s="1"/>
  <c r="AU15" i="1"/>
  <c r="AT15" i="1"/>
  <c r="AS15" i="1" s="1"/>
  <c r="EG15" i="1" s="1"/>
  <c r="AP15" i="1"/>
  <c r="AO15" i="1"/>
  <c r="AN15" i="1"/>
  <c r="AM15" i="1"/>
  <c r="AK15" i="1"/>
  <c r="AH15" i="1"/>
  <c r="AG15" i="1"/>
  <c r="AF15" i="1"/>
  <c r="AE15" i="1"/>
  <c r="AD15" i="1"/>
  <c r="AC15" i="1"/>
  <c r="AB15" i="1"/>
  <c r="AA15" i="1"/>
  <c r="Z15" i="1"/>
  <c r="Y15" i="1"/>
  <c r="X15" i="1"/>
  <c r="EV14" i="1"/>
  <c r="EU14" i="1"/>
  <c r="ET14" i="1"/>
  <c r="ES14" i="1"/>
  <c r="ER14" i="1"/>
  <c r="EX14" i="1" s="1"/>
  <c r="EQ14" i="1"/>
  <c r="EP14" i="1"/>
  <c r="EO14" i="1"/>
  <c r="EW14" i="1" s="1"/>
  <c r="EN14" i="1"/>
  <c r="EM14" i="1"/>
  <c r="EL14" i="1"/>
  <c r="EK14" i="1"/>
  <c r="EJ14" i="1"/>
  <c r="EI14" i="1"/>
  <c r="EG14" i="1"/>
  <c r="EF14" i="1"/>
  <c r="DX14" i="1"/>
  <c r="DJ14" i="1"/>
  <c r="CP14" i="1"/>
  <c r="CM14" i="1"/>
  <c r="CL14" i="1"/>
  <c r="BW14" i="1"/>
  <c r="EH14" i="1" s="1"/>
  <c r="BV14" i="1"/>
  <c r="BU14" i="1"/>
  <c r="BN14" i="1"/>
  <c r="AS14" i="1"/>
  <c r="AJ14" i="1"/>
  <c r="AI14" i="1"/>
  <c r="AL14" i="1" s="1"/>
  <c r="EV13" i="1"/>
  <c r="EU13" i="1"/>
  <c r="ET13" i="1"/>
  <c r="ES13" i="1"/>
  <c r="ER13" i="1"/>
  <c r="EX13" i="1" s="1"/>
  <c r="EQ13" i="1"/>
  <c r="EP13" i="1"/>
  <c r="EO13" i="1"/>
  <c r="EW13" i="1" s="1"/>
  <c r="EN13" i="1"/>
  <c r="EM13" i="1"/>
  <c r="EL13" i="1"/>
  <c r="EK13" i="1"/>
  <c r="EF13" i="1"/>
  <c r="DU13" i="1"/>
  <c r="DO13" i="1"/>
  <c r="DX13" i="1" s="1"/>
  <c r="EI13" i="1" s="1"/>
  <c r="DJ13" i="1"/>
  <c r="CM13" i="1"/>
  <c r="CP13" i="1" s="1"/>
  <c r="CL13" i="1"/>
  <c r="BW13" i="1"/>
  <c r="EH13" i="1" s="1"/>
  <c r="BV13" i="1"/>
  <c r="BU13" i="1"/>
  <c r="BN13" i="1"/>
  <c r="AS13" i="1"/>
  <c r="EG13" i="1" s="1"/>
  <c r="AJ13" i="1"/>
  <c r="AL13" i="1" s="1"/>
  <c r="AI13" i="1"/>
  <c r="EV12" i="1"/>
  <c r="EU12" i="1"/>
  <c r="ET12" i="1"/>
  <c r="ES12" i="1"/>
  <c r="EQ12" i="1"/>
  <c r="EF12" i="1"/>
  <c r="DW12" i="1"/>
  <c r="DV12" i="1"/>
  <c r="DR12" i="1"/>
  <c r="DR36" i="1" s="1"/>
  <c r="DQ12" i="1"/>
  <c r="DQ36" i="1" s="1"/>
  <c r="DP12" i="1"/>
  <c r="DN12" i="1"/>
  <c r="DL12" i="1"/>
  <c r="DK12" i="1"/>
  <c r="DJ12" i="1"/>
  <c r="DI12" i="1"/>
  <c r="EM12" i="1" s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EL12" i="1" s="1"/>
  <c r="CP12" i="1"/>
  <c r="CO12" i="1"/>
  <c r="CM12" i="1" s="1"/>
  <c r="CN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W12" i="1"/>
  <c r="EH12" i="1" s="1"/>
  <c r="BV12" i="1"/>
  <c r="BT12" i="1"/>
  <c r="BS12" i="1"/>
  <c r="BR12" i="1"/>
  <c r="BU12" i="1" s="1"/>
  <c r="BQ12" i="1"/>
  <c r="BP12" i="1"/>
  <c r="BO12" i="1"/>
  <c r="EP12" i="1" s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 s="1"/>
  <c r="EG12" i="1" s="1"/>
  <c r="AP12" i="1"/>
  <c r="AO12" i="1"/>
  <c r="AN12" i="1"/>
  <c r="AM12" i="1"/>
  <c r="AK12" i="1"/>
  <c r="AH12" i="1"/>
  <c r="AH36" i="1" s="1"/>
  <c r="AG12" i="1"/>
  <c r="AF12" i="1"/>
  <c r="AE12" i="1"/>
  <c r="AD12" i="1"/>
  <c r="AC12" i="1"/>
  <c r="AB12" i="1"/>
  <c r="AJ12" i="1" s="1"/>
  <c r="AA12" i="1"/>
  <c r="AI12" i="1" s="1"/>
  <c r="Z12" i="1"/>
  <c r="Y12" i="1"/>
  <c r="X12" i="1"/>
  <c r="S12" i="1"/>
  <c r="R12" i="1"/>
  <c r="Q12" i="1"/>
  <c r="P12" i="1"/>
  <c r="O12" i="1"/>
  <c r="N12" i="1"/>
  <c r="EV11" i="1"/>
  <c r="ES11" i="1"/>
  <c r="ER11" i="1"/>
  <c r="EX11" i="1" s="1"/>
  <c r="EQ11" i="1"/>
  <c r="EP11" i="1"/>
  <c r="EE11" i="1"/>
  <c r="ED11" i="1"/>
  <c r="EC11" i="1"/>
  <c r="EB11" i="1"/>
  <c r="EA11" i="1"/>
  <c r="DZ11" i="1"/>
  <c r="DY11" i="1"/>
  <c r="EF11" i="1" s="1"/>
  <c r="DW11" i="1"/>
  <c r="DV11" i="1"/>
  <c r="DU11" i="1"/>
  <c r="DR11" i="1"/>
  <c r="DQ11" i="1"/>
  <c r="DP11" i="1"/>
  <c r="DN11" i="1"/>
  <c r="DX11" i="1" s="1"/>
  <c r="EJ11" i="1" s="1"/>
  <c r="DL11" i="1"/>
  <c r="DK11" i="1"/>
  <c r="DJ11" i="1" s="1"/>
  <c r="DI11" i="1"/>
  <c r="EM11" i="1" s="1"/>
  <c r="DH11" i="1"/>
  <c r="DG11" i="1"/>
  <c r="DF11" i="1"/>
  <c r="DE11" i="1"/>
  <c r="DD11" i="1"/>
  <c r="DC11" i="1"/>
  <c r="EL11" i="1" s="1"/>
  <c r="DB11" i="1"/>
  <c r="DA11" i="1"/>
  <c r="ET11" i="1" s="1"/>
  <c r="CZ11" i="1"/>
  <c r="EU11" i="1" s="1"/>
  <c r="CY11" i="1"/>
  <c r="CX11" i="1"/>
  <c r="CW11" i="1"/>
  <c r="CV11" i="1"/>
  <c r="CU11" i="1"/>
  <c r="CT11" i="1"/>
  <c r="CS11" i="1"/>
  <c r="CR11" i="1"/>
  <c r="CQ11" i="1"/>
  <c r="CO11" i="1"/>
  <c r="CM11" i="1" s="1"/>
  <c r="CP11" i="1" s="1"/>
  <c r="CN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T11" i="1"/>
  <c r="BS11" i="1"/>
  <c r="BR11" i="1"/>
  <c r="BU11" i="1" s="1"/>
  <c r="BQ11" i="1"/>
  <c r="BP11" i="1"/>
  <c r="BO11" i="1"/>
  <c r="BN11" i="1"/>
  <c r="BM11" i="1"/>
  <c r="BL11" i="1"/>
  <c r="BK11" i="1"/>
  <c r="BJ11" i="1"/>
  <c r="BI11" i="1"/>
  <c r="BI36" i="1" s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EN11" i="1" s="1"/>
  <c r="AU11" i="1"/>
  <c r="AT11" i="1"/>
  <c r="AS11" i="1"/>
  <c r="EG11" i="1" s="1"/>
  <c r="AJ11" i="1"/>
  <c r="AI11" i="1"/>
  <c r="EV10" i="1"/>
  <c r="EU10" i="1"/>
  <c r="ET10" i="1"/>
  <c r="ES10" i="1"/>
  <c r="ER10" i="1"/>
  <c r="EX10" i="1" s="1"/>
  <c r="EQ10" i="1"/>
  <c r="EP10" i="1"/>
  <c r="EO10" i="1"/>
  <c r="EN10" i="1"/>
  <c r="EM10" i="1"/>
  <c r="EL10" i="1"/>
  <c r="EK10" i="1"/>
  <c r="EF10" i="1"/>
  <c r="DU10" i="1"/>
  <c r="DS10" i="1"/>
  <c r="DO10" i="1"/>
  <c r="DN10" i="1"/>
  <c r="DX10" i="1" s="1"/>
  <c r="DJ10" i="1"/>
  <c r="CM10" i="1"/>
  <c r="CP10" i="1" s="1"/>
  <c r="CL10" i="1"/>
  <c r="BW10" i="1"/>
  <c r="EH10" i="1" s="1"/>
  <c r="BV10" i="1"/>
  <c r="BU10" i="1"/>
  <c r="BN10" i="1"/>
  <c r="AS10" i="1"/>
  <c r="EG10" i="1" s="1"/>
  <c r="AJ10" i="1"/>
  <c r="AI10" i="1"/>
  <c r="EV9" i="1"/>
  <c r="EU9" i="1"/>
  <c r="ET9" i="1"/>
  <c r="ES9" i="1"/>
  <c r="ER9" i="1"/>
  <c r="EQ9" i="1"/>
  <c r="EP9" i="1"/>
  <c r="EX9" i="1" s="1"/>
  <c r="EO9" i="1"/>
  <c r="EW9" i="1" s="1"/>
  <c r="EN9" i="1"/>
  <c r="EM9" i="1"/>
  <c r="EL9" i="1"/>
  <c r="EJ9" i="1"/>
  <c r="EG9" i="1"/>
  <c r="EF9" i="1"/>
  <c r="DX9" i="1"/>
  <c r="EI9" i="1" s="1"/>
  <c r="DJ9" i="1"/>
  <c r="CM9" i="1"/>
  <c r="CP9" i="1" s="1"/>
  <c r="CL9" i="1"/>
  <c r="BW9" i="1"/>
  <c r="EK9" i="1" s="1"/>
  <c r="BV9" i="1"/>
  <c r="BU9" i="1"/>
  <c r="BN9" i="1"/>
  <c r="AS9" i="1"/>
  <c r="AJ9" i="1"/>
  <c r="AL9" i="1" s="1"/>
  <c r="AI9" i="1"/>
  <c r="EV8" i="1"/>
  <c r="EU8" i="1"/>
  <c r="ET8" i="1"/>
  <c r="ES8" i="1"/>
  <c r="ER8" i="1"/>
  <c r="EX8" i="1" s="1"/>
  <c r="EQ8" i="1"/>
  <c r="EP8" i="1"/>
  <c r="EO8" i="1"/>
  <c r="EW8" i="1" s="1"/>
  <c r="EM8" i="1"/>
  <c r="EL8" i="1"/>
  <c r="EJ8" i="1"/>
  <c r="EG8" i="1"/>
  <c r="EF8" i="1"/>
  <c r="DX8" i="1"/>
  <c r="DJ8" i="1"/>
  <c r="CP8" i="1"/>
  <c r="CM8" i="1"/>
  <c r="CL8" i="1"/>
  <c r="CJ8" i="1"/>
  <c r="BW8" i="1"/>
  <c r="EH8" i="1" s="1"/>
  <c r="BV8" i="1"/>
  <c r="BU8" i="1"/>
  <c r="BN8" i="1"/>
  <c r="AS8" i="1"/>
  <c r="EN8" i="1" s="1"/>
  <c r="AL8" i="1"/>
  <c r="AJ8" i="1"/>
  <c r="AI8" i="1"/>
  <c r="EV7" i="1"/>
  <c r="EU7" i="1"/>
  <c r="ET7" i="1"/>
  <c r="ES7" i="1"/>
  <c r="ER7" i="1"/>
  <c r="EQ7" i="1"/>
  <c r="EP7" i="1"/>
  <c r="EX7" i="1" s="1"/>
  <c r="EO7" i="1"/>
  <c r="EW7" i="1" s="1"/>
  <c r="EN7" i="1"/>
  <c r="EM7" i="1"/>
  <c r="EL7" i="1"/>
  <c r="EG7" i="1"/>
  <c r="EF7" i="1"/>
  <c r="DX7" i="1"/>
  <c r="DV7" i="1"/>
  <c r="DJ7" i="1"/>
  <c r="CP7" i="1"/>
  <c r="CM7" i="1"/>
  <c r="CJ7" i="1"/>
  <c r="CL7" i="1" s="1"/>
  <c r="BW7" i="1"/>
  <c r="EK7" i="1" s="1"/>
  <c r="BV7" i="1"/>
  <c r="BU7" i="1"/>
  <c r="BN7" i="1"/>
  <c r="AS7" i="1"/>
  <c r="AJ7" i="1"/>
  <c r="AI7" i="1"/>
  <c r="EV6" i="1"/>
  <c r="EU6" i="1"/>
  <c r="ET6" i="1"/>
  <c r="ES6" i="1"/>
  <c r="ER6" i="1"/>
  <c r="EQ6" i="1"/>
  <c r="EP6" i="1"/>
  <c r="EX6" i="1" s="1"/>
  <c r="EO6" i="1"/>
  <c r="EW6" i="1" s="1"/>
  <c r="EN6" i="1"/>
  <c r="EM6" i="1"/>
  <c r="EL6" i="1"/>
  <c r="EG6" i="1"/>
  <c r="EF6" i="1"/>
  <c r="DX6" i="1"/>
  <c r="EJ6" i="1" s="1"/>
  <c r="DJ6" i="1"/>
  <c r="CM6" i="1"/>
  <c r="CP6" i="1" s="1"/>
  <c r="CL6" i="1"/>
  <c r="CJ6" i="1"/>
  <c r="BW6" i="1"/>
  <c r="BV6" i="1"/>
  <c r="BU6" i="1"/>
  <c r="BN6" i="1"/>
  <c r="AS6" i="1"/>
  <c r="AJ6" i="1"/>
  <c r="AL6" i="1" s="1"/>
  <c r="AI6" i="1"/>
  <c r="EV5" i="1"/>
  <c r="EU5" i="1"/>
  <c r="ET5" i="1"/>
  <c r="ES5" i="1"/>
  <c r="ER5" i="1"/>
  <c r="EX5" i="1" s="1"/>
  <c r="EQ5" i="1"/>
  <c r="EP5" i="1"/>
  <c r="EO5" i="1"/>
  <c r="EW5" i="1" s="1"/>
  <c r="EN5" i="1"/>
  <c r="EM5" i="1"/>
  <c r="EL5" i="1"/>
  <c r="EJ5" i="1"/>
  <c r="EF5" i="1"/>
  <c r="DX5" i="1"/>
  <c r="DU5" i="1"/>
  <c r="DJ5" i="1"/>
  <c r="CP5" i="1"/>
  <c r="CM5" i="1"/>
  <c r="CJ5" i="1"/>
  <c r="CL5" i="1" s="1"/>
  <c r="BW5" i="1"/>
  <c r="EK5" i="1" s="1"/>
  <c r="BV5" i="1"/>
  <c r="BU5" i="1"/>
  <c r="BN5" i="1"/>
  <c r="AS5" i="1"/>
  <c r="EG5" i="1" s="1"/>
  <c r="AJ5" i="1"/>
  <c r="AI5" i="1"/>
  <c r="AL5" i="1" s="1"/>
  <c r="EV4" i="1"/>
  <c r="EU4" i="1"/>
  <c r="ES4" i="1"/>
  <c r="EP4" i="1"/>
  <c r="EM4" i="1"/>
  <c r="DW4" i="1"/>
  <c r="DW36" i="1" s="1"/>
  <c r="DV4" i="1"/>
  <c r="DV36" i="1" s="1"/>
  <c r="DU4" i="1"/>
  <c r="DS4" i="1"/>
  <c r="DR4" i="1"/>
  <c r="DQ4" i="1"/>
  <c r="DP4" i="1"/>
  <c r="DO4" i="1"/>
  <c r="DN4" i="1"/>
  <c r="DX4" i="1" s="1"/>
  <c r="DL4" i="1"/>
  <c r="DL36" i="1" s="1"/>
  <c r="DK4" i="1"/>
  <c r="DK36" i="1" s="1"/>
  <c r="DI4" i="1"/>
  <c r="DH4" i="1"/>
  <c r="DG4" i="1"/>
  <c r="DF4" i="1"/>
  <c r="DE4" i="1"/>
  <c r="DE36" i="1" s="1"/>
  <c r="DD4" i="1"/>
  <c r="DD36" i="1" s="1"/>
  <c r="DC4" i="1"/>
  <c r="DC36" i="1" s="1"/>
  <c r="DB4" i="1"/>
  <c r="DA4" i="1"/>
  <c r="ET4" i="1" s="1"/>
  <c r="CZ4" i="1"/>
  <c r="CY4" i="1"/>
  <c r="CX4" i="1"/>
  <c r="CW4" i="1"/>
  <c r="CV4" i="1"/>
  <c r="CV36" i="1" s="1"/>
  <c r="CU4" i="1"/>
  <c r="CU36" i="1" s="1"/>
  <c r="CT4" i="1"/>
  <c r="CS4" i="1"/>
  <c r="CR4" i="1"/>
  <c r="CQ4" i="1"/>
  <c r="CO4" i="1"/>
  <c r="CO36" i="1" s="1"/>
  <c r="CN4" i="1"/>
  <c r="CN36" i="1" s="1"/>
  <c r="CM36" i="1" s="1"/>
  <c r="CP36" i="1" s="1"/>
  <c r="CM4" i="1"/>
  <c r="CP4" i="1" s="1"/>
  <c r="CL4" i="1"/>
  <c r="CK4" i="1"/>
  <c r="CJ4" i="1"/>
  <c r="CI4" i="1"/>
  <c r="CH4" i="1"/>
  <c r="CG4" i="1"/>
  <c r="CF4" i="1"/>
  <c r="CF36" i="1" s="1"/>
  <c r="CE4" i="1"/>
  <c r="CE36" i="1" s="1"/>
  <c r="CD4" i="1"/>
  <c r="CC4" i="1"/>
  <c r="CB4" i="1"/>
  <c r="CA4" i="1"/>
  <c r="BU4" i="1"/>
  <c r="BT4" i="1"/>
  <c r="BT36" i="1" s="1"/>
  <c r="BS4" i="1"/>
  <c r="BS36" i="1" s="1"/>
  <c r="BR4" i="1"/>
  <c r="ER4" i="1" s="1"/>
  <c r="EX4" i="1" s="1"/>
  <c r="BQ4" i="1"/>
  <c r="BQ36" i="1" s="1"/>
  <c r="BP4" i="1"/>
  <c r="BO4" i="1"/>
  <c r="BN4" i="1"/>
  <c r="BM4" i="1"/>
  <c r="BM36" i="1" s="1"/>
  <c r="BL4" i="1"/>
  <c r="BL36" i="1" s="1"/>
  <c r="BK4" i="1"/>
  <c r="BJ4" i="1"/>
  <c r="BI4" i="1"/>
  <c r="BH4" i="1"/>
  <c r="BG4" i="1"/>
  <c r="BF4" i="1"/>
  <c r="BE4" i="1"/>
  <c r="BE36" i="1" s="1"/>
  <c r="EQ36" i="1" s="1"/>
  <c r="BD4" i="1"/>
  <c r="BD36" i="1" s="1"/>
  <c r="BC4" i="1"/>
  <c r="BB4" i="1"/>
  <c r="BA4" i="1"/>
  <c r="BA36" i="1" s="1"/>
  <c r="AZ4" i="1"/>
  <c r="AY4" i="1"/>
  <c r="AX4" i="1"/>
  <c r="AW4" i="1"/>
  <c r="AW36" i="1" s="1"/>
  <c r="AV4" i="1"/>
  <c r="BW4" i="1" s="1"/>
  <c r="AU4" i="1"/>
  <c r="AT4" i="1"/>
  <c r="AR4" i="1"/>
  <c r="AP4" i="1"/>
  <c r="AO4" i="1"/>
  <c r="AN4" i="1"/>
  <c r="AM4" i="1"/>
  <c r="AM36" i="1" s="1"/>
  <c r="AH4" i="1"/>
  <c r="AG4" i="1"/>
  <c r="AG36" i="1" s="1"/>
  <c r="AF4" i="1"/>
  <c r="AE4" i="1"/>
  <c r="AD4" i="1"/>
  <c r="AD36" i="1" s="1"/>
  <c r="AC4" i="1"/>
  <c r="AC36" i="1" s="1"/>
  <c r="AA4" i="1"/>
  <c r="AA36" i="1" s="1"/>
  <c r="Y4" i="1"/>
  <c r="X4" i="1"/>
  <c r="S4" i="1"/>
  <c r="S36" i="1" s="1"/>
  <c r="R4" i="1"/>
  <c r="R36" i="1" s="1"/>
  <c r="Q4" i="1"/>
  <c r="P4" i="1"/>
  <c r="P36" i="1" s="1"/>
  <c r="O4" i="1"/>
  <c r="O36" i="1" s="1"/>
  <c r="N4" i="1"/>
  <c r="N36" i="1" s="1"/>
  <c r="EV3" i="1"/>
  <c r="EU3" i="1"/>
  <c r="ET3" i="1"/>
  <c r="ES3" i="1"/>
  <c r="ER3" i="1"/>
  <c r="EQ3" i="1"/>
  <c r="EP3" i="1"/>
  <c r="EO3" i="1"/>
  <c r="EW3" i="1" s="1"/>
  <c r="EM3" i="1"/>
  <c r="EL3" i="1"/>
  <c r="EK3" i="1"/>
  <c r="EI3" i="1"/>
  <c r="EH3" i="1"/>
  <c r="EF3" i="1"/>
  <c r="DX3" i="1"/>
  <c r="EJ3" i="1" s="1"/>
  <c r="DJ3" i="1"/>
  <c r="CP3" i="1"/>
  <c r="CM3" i="1"/>
  <c r="CL3" i="1"/>
  <c r="CJ3" i="1"/>
  <c r="BW3" i="1"/>
  <c r="BV3" i="1"/>
  <c r="BU3" i="1"/>
  <c r="BN3" i="1"/>
  <c r="AS3" i="1"/>
  <c r="EG3" i="1" s="1"/>
  <c r="AJ3" i="1"/>
  <c r="AI3" i="1"/>
  <c r="EV2" i="1"/>
  <c r="EU2" i="1"/>
  <c r="ET2" i="1"/>
  <c r="ES2" i="1"/>
  <c r="ER2" i="1"/>
  <c r="EQ2" i="1"/>
  <c r="EP2" i="1"/>
  <c r="EO2" i="1"/>
  <c r="EM2" i="1"/>
  <c r="EL2" i="1"/>
  <c r="EK2" i="1"/>
  <c r="EF2" i="1"/>
  <c r="DU2" i="1"/>
  <c r="DU36" i="1" s="1"/>
  <c r="DJ2" i="1"/>
  <c r="CP2" i="1"/>
  <c r="CM2" i="1"/>
  <c r="CL2" i="1"/>
  <c r="CJ2" i="1"/>
  <c r="BW2" i="1"/>
  <c r="BV2" i="1"/>
  <c r="BU2" i="1"/>
  <c r="BN2" i="1"/>
  <c r="AS2" i="1"/>
  <c r="EG2" i="1" s="1"/>
  <c r="AL2" i="1"/>
  <c r="AJ2" i="1"/>
  <c r="AI2" i="1"/>
  <c r="AL45" i="1" l="1"/>
  <c r="EW80" i="1"/>
  <c r="EW79" i="1"/>
  <c r="EW78" i="1"/>
  <c r="EW73" i="1"/>
  <c r="EW70" i="1"/>
  <c r="EW69" i="1"/>
  <c r="EW52" i="1"/>
  <c r="EW43" i="1"/>
  <c r="EI4" i="1"/>
  <c r="EJ4" i="1"/>
  <c r="EI10" i="1"/>
  <c r="EJ10" i="1"/>
  <c r="EJ30" i="1"/>
  <c r="EI30" i="1"/>
  <c r="EK4" i="1"/>
  <c r="EH4" i="1"/>
  <c r="BV11" i="1"/>
  <c r="BV16" i="1"/>
  <c r="CL22" i="1"/>
  <c r="CL36" i="1" s="1"/>
  <c r="EN2" i="1"/>
  <c r="AN36" i="1"/>
  <c r="BV4" i="1"/>
  <c r="BV36" i="1" s="1"/>
  <c r="CW36" i="1"/>
  <c r="EK12" i="1"/>
  <c r="AK36" i="1"/>
  <c r="EM16" i="1"/>
  <c r="DX22" i="1"/>
  <c r="EH30" i="1"/>
  <c r="EW2" i="1"/>
  <c r="AE36" i="1"/>
  <c r="AO36" i="1"/>
  <c r="BG36" i="1"/>
  <c r="BO36" i="1"/>
  <c r="EP36" i="1" s="1"/>
  <c r="CH36" i="1"/>
  <c r="CX36" i="1"/>
  <c r="DF36" i="1"/>
  <c r="DO36" i="1"/>
  <c r="EQ4" i="1"/>
  <c r="EH5" i="1"/>
  <c r="EK6" i="1"/>
  <c r="EH6" i="1"/>
  <c r="AL7" i="1"/>
  <c r="EH7" i="1"/>
  <c r="EK8" i="1"/>
  <c r="AZ36" i="1"/>
  <c r="BP36" i="1"/>
  <c r="EX22" i="1"/>
  <c r="EJ23" i="1"/>
  <c r="EX23" i="1"/>
  <c r="EW24" i="1"/>
  <c r="EX28" i="1"/>
  <c r="AI31" i="1"/>
  <c r="EK32" i="1"/>
  <c r="EH32" i="1"/>
  <c r="AL26" i="1"/>
  <c r="EX81" i="1"/>
  <c r="AV36" i="1"/>
  <c r="EO4" i="1"/>
  <c r="EW4" i="1" s="1"/>
  <c r="EN4" i="1"/>
  <c r="BH36" i="1"/>
  <c r="AX36" i="1"/>
  <c r="CG36" i="1"/>
  <c r="DN36" i="1"/>
  <c r="EW10" i="1"/>
  <c r="BW11" i="1"/>
  <c r="EW17" i="1"/>
  <c r="EI25" i="1"/>
  <c r="EX26" i="1"/>
  <c r="DX2" i="1"/>
  <c r="EX3" i="1"/>
  <c r="AY36" i="1"/>
  <c r="EH2" i="1"/>
  <c r="EF36" i="1"/>
  <c r="AF36" i="1"/>
  <c r="AP36" i="1"/>
  <c r="EI5" i="1"/>
  <c r="EI6" i="1"/>
  <c r="EO11" i="1"/>
  <c r="EW11" i="1" s="1"/>
  <c r="Z36" i="1"/>
  <c r="ES15" i="1"/>
  <c r="EH20" i="1"/>
  <c r="EX20" i="1"/>
  <c r="EG22" i="1"/>
  <c r="DX26" i="1"/>
  <c r="AJ31" i="1"/>
  <c r="EM31" i="1"/>
  <c r="ES31" i="1"/>
  <c r="DA36" i="1"/>
  <c r="EL4" i="1"/>
  <c r="BU31" i="1"/>
  <c r="ER31" i="1"/>
  <c r="BW16" i="1"/>
  <c r="ER15" i="1"/>
  <c r="EX15" i="1" s="1"/>
  <c r="BU15" i="1"/>
  <c r="BU36" i="1" s="1"/>
  <c r="EX2" i="1"/>
  <c r="AT36" i="1"/>
  <c r="AS4" i="1"/>
  <c r="EG4" i="1" s="1"/>
  <c r="BB36" i="1"/>
  <c r="BJ36" i="1"/>
  <c r="BR36" i="1"/>
  <c r="ER36" i="1" s="1"/>
  <c r="CC36" i="1"/>
  <c r="CS36" i="1"/>
  <c r="DI36" i="1"/>
  <c r="ER12" i="1"/>
  <c r="EX12" i="1" s="1"/>
  <c r="EJ13" i="1"/>
  <c r="AI15" i="1"/>
  <c r="ER16" i="1"/>
  <c r="EX16" i="1" s="1"/>
  <c r="BU16" i="1"/>
  <c r="EK17" i="1"/>
  <c r="AI22" i="1"/>
  <c r="EX24" i="1"/>
  <c r="EW25" i="1"/>
  <c r="EW27" i="1"/>
  <c r="AS36" i="1"/>
  <c r="EG36" i="1" s="1"/>
  <c r="EJ7" i="1"/>
  <c r="EI7" i="1"/>
  <c r="EJ35" i="1"/>
  <c r="EI35" i="1"/>
  <c r="DX15" i="1"/>
  <c r="AI26" i="1"/>
  <c r="EN3" i="1"/>
  <c r="AI4" i="1"/>
  <c r="AI36" i="1" s="1"/>
  <c r="AJ4" i="1"/>
  <c r="AJ36" i="1" s="1"/>
  <c r="AU36" i="1"/>
  <c r="BC36" i="1"/>
  <c r="BK36" i="1"/>
  <c r="CD36" i="1"/>
  <c r="CT36" i="1"/>
  <c r="DJ4" i="1"/>
  <c r="DJ36" i="1" s="1"/>
  <c r="DS36" i="1"/>
  <c r="EI8" i="1"/>
  <c r="DX12" i="1"/>
  <c r="AJ15" i="1"/>
  <c r="AS16" i="1"/>
  <c r="EG16" i="1" s="1"/>
  <c r="DX16" i="1"/>
  <c r="DX18" i="1"/>
  <c r="EW18" i="1"/>
  <c r="BN22" i="1"/>
  <c r="BN36" i="1" s="1"/>
  <c r="EN23" i="1"/>
  <c r="EH26" i="1"/>
  <c r="EW35" i="1"/>
  <c r="BN67" i="1"/>
  <c r="EW29" i="1"/>
  <c r="DX31" i="1"/>
  <c r="AL15" i="1"/>
  <c r="EX63" i="1"/>
  <c r="DX69" i="1"/>
  <c r="CJ36" i="1"/>
  <c r="X36" i="1"/>
  <c r="CA36" i="1"/>
  <c r="CI36" i="1"/>
  <c r="CQ36" i="1"/>
  <c r="EL36" i="1" s="1"/>
  <c r="CY36" i="1"/>
  <c r="DG36" i="1"/>
  <c r="DP36" i="1"/>
  <c r="EH9" i="1"/>
  <c r="AL10" i="1"/>
  <c r="EW15" i="1"/>
  <c r="EG26" i="1"/>
  <c r="EN31" i="1"/>
  <c r="EX33" i="1"/>
  <c r="Y36" i="1"/>
  <c r="AL64" i="1"/>
  <c r="EX66" i="1"/>
  <c r="CB36" i="1"/>
  <c r="CR36" i="1"/>
  <c r="CZ36" i="1"/>
  <c r="EU36" i="1" s="1"/>
  <c r="DH36" i="1"/>
  <c r="EN12" i="1"/>
  <c r="EO12" i="1"/>
  <c r="EW12" i="1" s="1"/>
  <c r="BW15" i="1"/>
  <c r="EJ17" i="1"/>
  <c r="EI17" i="1"/>
  <c r="EX17" i="1"/>
  <c r="EK21" i="1"/>
  <c r="EH21" i="1"/>
  <c r="EX21" i="1"/>
  <c r="EQ22" i="1"/>
  <c r="EW22" i="1" s="1"/>
  <c r="BW22" i="1"/>
  <c r="EO26" i="1"/>
  <c r="EW26" i="1" s="1"/>
  <c r="EN26" i="1"/>
  <c r="AL28" i="1"/>
  <c r="EW34" i="1"/>
  <c r="AL22" i="1"/>
  <c r="EX72" i="1"/>
  <c r="EX84" i="1"/>
  <c r="EN16" i="1"/>
  <c r="EH28" i="1"/>
  <c r="EH33" i="1"/>
  <c r="EN25" i="1"/>
  <c r="BW31" i="1"/>
  <c r="EN15" i="1"/>
  <c r="EN18" i="1"/>
  <c r="EJ22" i="1" l="1"/>
  <c r="EI22" i="1"/>
  <c r="EK16" i="1"/>
  <c r="EH16" i="1"/>
  <c r="EH22" i="1"/>
  <c r="EK22" i="1"/>
  <c r="EH15" i="1"/>
  <c r="EK15" i="1"/>
  <c r="EJ18" i="1"/>
  <c r="EI18" i="1"/>
  <c r="EJ16" i="1"/>
  <c r="EI16" i="1"/>
  <c r="EX31" i="1"/>
  <c r="EW31" i="1"/>
  <c r="EW16" i="1"/>
  <c r="EJ15" i="1"/>
  <c r="EI15" i="1"/>
  <c r="EK31" i="1"/>
  <c r="EH31" i="1"/>
  <c r="D83" i="1"/>
  <c r="EK11" i="1"/>
  <c r="EH11" i="1"/>
  <c r="AL4" i="1"/>
  <c r="AL36" i="1" s="1"/>
  <c r="BW36" i="1"/>
  <c r="AV37" i="1"/>
  <c r="EN36" i="1"/>
  <c r="EO36" i="1"/>
  <c r="EI11" i="1"/>
  <c r="EJ26" i="1"/>
  <c r="EI26" i="1"/>
  <c r="DX36" i="1"/>
  <c r="EI2" i="1"/>
  <c r="EJ2" i="1"/>
  <c r="EI31" i="1"/>
  <c r="EJ31" i="1"/>
  <c r="EJ12" i="1"/>
  <c r="EI12" i="1"/>
  <c r="EM36" i="1"/>
  <c r="ES36" i="1"/>
  <c r="ET36" i="1"/>
  <c r="EV36" i="1"/>
  <c r="EX36" i="1" s="1"/>
  <c r="AL31" i="1"/>
  <c r="EJ36" i="1" l="1"/>
  <c r="EI36" i="1"/>
  <c r="EK36" i="1"/>
  <c r="EH36" i="1"/>
  <c r="EW36" i="1"/>
</calcChain>
</file>

<file path=xl/comments1.xml><?xml version="1.0" encoding="utf-8"?>
<comments xmlns="http://schemas.openxmlformats.org/spreadsheetml/2006/main">
  <authors>
    <author>rclerici1</author>
    <author>banco01</author>
    <author>depontifr</author>
    <author>r.clerici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 xml:space="preserve">rclerici1:Dati al 1 gennaio2003 da Demoistat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Q12" authorId="1">
      <text>
        <r>
          <rPr>
            <b/>
            <sz val="8"/>
            <color indexed="81"/>
            <rFont val="Tahoma"/>
            <family val="2"/>
          </rPr>
          <t>banco01:</t>
        </r>
        <r>
          <rPr>
            <sz val="8"/>
            <color indexed="81"/>
            <rFont val="Tahoma"/>
            <family val="2"/>
          </rPr>
          <t xml:space="preserve">
30 ore settimanali a partire dall'inizio di ottobre 2006</t>
        </r>
      </text>
    </comment>
    <comment ref="EE20" authorId="2">
      <text>
        <r>
          <rPr>
            <b/>
            <sz val="8"/>
            <color indexed="81"/>
            <rFont val="Tahoma"/>
            <family val="2"/>
          </rPr>
          <t>depontifr:</t>
        </r>
        <r>
          <rPr>
            <sz val="8"/>
            <color indexed="81"/>
            <rFont val="Tahoma"/>
            <family val="2"/>
          </rPr>
          <t xml:space="preserve">
quota fissa (x 10 anni) ammortamento torre evaporativa impianto aria condizionata</t>
        </r>
      </text>
    </comment>
    <comment ref="AV37" authorId="3">
      <text>
        <r>
          <rPr>
            <b/>
            <sz val="9"/>
            <color indexed="81"/>
            <rFont val="Tahoma"/>
            <family val="2"/>
          </rPr>
          <t>r.clerici:</t>
        </r>
        <r>
          <rPr>
            <sz val="9"/>
            <color indexed="81"/>
            <rFont val="Tahoma"/>
            <family val="2"/>
          </rPr>
          <t xml:space="preserve">
totale prestiti locali
</t>
        </r>
      </text>
    </comment>
  </commentList>
</comments>
</file>

<file path=xl/sharedStrings.xml><?xml version="1.0" encoding="utf-8"?>
<sst xmlns="http://schemas.openxmlformats.org/spreadsheetml/2006/main" count="731" uniqueCount="446">
  <si>
    <t>famiglia</t>
  </si>
  <si>
    <t>COMUNE</t>
  </si>
  <si>
    <t>ABITANTI</t>
  </si>
  <si>
    <t>RAGAZZI</t>
  </si>
  <si>
    <t>Indirizzo</t>
  </si>
  <si>
    <t>CAP</t>
  </si>
  <si>
    <t>Telbib</t>
  </si>
  <si>
    <t>Faxbib</t>
  </si>
  <si>
    <t>Telcom</t>
  </si>
  <si>
    <t>Faxcom</t>
  </si>
  <si>
    <t>fond 
BIB</t>
  </si>
  <si>
    <t>sede</t>
  </si>
  <si>
    <t>sup. pubblico mq.</t>
  </si>
  <si>
    <t>sup. 
totale 
mq</t>
  </si>
  <si>
    <t>sup biblioteca ragazzi</t>
  </si>
  <si>
    <t>posti lettura</t>
  </si>
  <si>
    <t>terminali pc personale</t>
  </si>
  <si>
    <t>terminali pc pubblico</t>
  </si>
  <si>
    <t>Direttore</t>
  </si>
  <si>
    <t>Studio</t>
  </si>
  <si>
    <t>TP</t>
  </si>
  <si>
    <t>TPZ</t>
  </si>
  <si>
    <t>ORE</t>
  </si>
  <si>
    <t>PO TP</t>
  </si>
  <si>
    <t>PO Parz</t>
  </si>
  <si>
    <t>D TP</t>
  </si>
  <si>
    <t>D Parz</t>
  </si>
  <si>
    <t>C TP</t>
  </si>
  <si>
    <t>C  Parz</t>
  </si>
  <si>
    <t>B TP</t>
  </si>
  <si>
    <t>B Parz</t>
  </si>
  <si>
    <t>A TP</t>
  </si>
  <si>
    <t>A Parz</t>
  </si>
  <si>
    <t>Totale TP</t>
  </si>
  <si>
    <t>Totale Parz</t>
  </si>
  <si>
    <t>Ore tempo parziale</t>
  </si>
  <si>
    <t>Totale ruolo</t>
  </si>
  <si>
    <t>Profess</t>
  </si>
  <si>
    <t>Ore profess</t>
  </si>
  <si>
    <t>Termine</t>
  </si>
  <si>
    <t>Volontari S.C.</t>
  </si>
  <si>
    <t>Volontari</t>
  </si>
  <si>
    <t>Apertura</t>
  </si>
  <si>
    <t>Iscritti</t>
  </si>
  <si>
    <t>Adulti</t>
  </si>
  <si>
    <t>Ragazzi</t>
  </si>
  <si>
    <t>Prestito libri totale locale</t>
  </si>
  <si>
    <t>Prestito  libri adulti locale</t>
  </si>
  <si>
    <t>Prestito libri ragazzi locale</t>
  </si>
  <si>
    <t>Prestito libri Narr. locale</t>
  </si>
  <si>
    <t>Pres. Libri Narr. adulti locale</t>
  </si>
  <si>
    <t>Pres.libri Narr. Ragazzi locale</t>
  </si>
  <si>
    <t>Pres. Libri Sagg. locale</t>
  </si>
  <si>
    <t>Pres. Libri Sagg. Adulti locale</t>
  </si>
  <si>
    <t>Pres. Libri Sagg. Ragazzi locale</t>
  </si>
  <si>
    <t>Pres. Multim. locale</t>
  </si>
  <si>
    <t>Pres. Multim. Locale Adulti</t>
  </si>
  <si>
    <t>Pres. Multim. Ragazzi locale</t>
  </si>
  <si>
    <t>Prestito AD altre Bibl.Libri</t>
  </si>
  <si>
    <t>Prestito AD libri adulti locale</t>
  </si>
  <si>
    <t>Prestito AD libri ragazzi locale</t>
  </si>
  <si>
    <t>Prestito AD altre Bibl. Multim</t>
  </si>
  <si>
    <t>Prestito Adaltre  adulti Multim</t>
  </si>
  <si>
    <t>Prestito Adaltre ragazzi Multim</t>
  </si>
  <si>
    <t>Prestito AD altre Bibl. Totale</t>
  </si>
  <si>
    <t>Prestito da altre Bibl.Libri</t>
  </si>
  <si>
    <t>Prestito da altre libri adulti</t>
  </si>
  <si>
    <t>Prestito da  altre libri ragazzi</t>
  </si>
  <si>
    <t>Prestito da altre Bibl. Multim</t>
  </si>
  <si>
    <t>Prestito da altre  daulti Multim</t>
  </si>
  <si>
    <t>Prestito da altre Bibl.Totalw</t>
  </si>
  <si>
    <t>Prestito totale(Locale+ entra+ esce ) libri e multimediale</t>
  </si>
  <si>
    <t>Prestito totale opere(Locale+ esce ) libri e multimediale</t>
  </si>
  <si>
    <t>Prestito e-book</t>
  </si>
  <si>
    <t>consultazioni MLOL</t>
  </si>
  <si>
    <t>Utenti MLOL</t>
  </si>
  <si>
    <t>Fondo moderno</t>
  </si>
  <si>
    <t>Di cui ragazzi</t>
  </si>
  <si>
    <t>Dischi e CD</t>
  </si>
  <si>
    <t>Cassette</t>
  </si>
  <si>
    <t>Nastri</t>
  </si>
  <si>
    <t>Video</t>
  </si>
  <si>
    <t>audiolibri</t>
  </si>
  <si>
    <t>DVD</t>
  </si>
  <si>
    <t>Altro -CD- ROM</t>
  </si>
  <si>
    <t>Tot MM</t>
  </si>
  <si>
    <t>MM Ragazzi</t>
  </si>
  <si>
    <t>Totale</t>
  </si>
  <si>
    <t>Scarto tot</t>
  </si>
  <si>
    <t>Scarto volumi</t>
  </si>
  <si>
    <t>Scarto MM</t>
  </si>
  <si>
    <t>controllo scarto</t>
  </si>
  <si>
    <t>Accessioni libri</t>
  </si>
  <si>
    <t>Acc. Adulti</t>
  </si>
  <si>
    <t>Acc. Narr.</t>
  </si>
  <si>
    <t>Acc. Sagg.</t>
  </si>
  <si>
    <t>Acc. Rag.</t>
  </si>
  <si>
    <t>Ricevuti da Sistema</t>
  </si>
  <si>
    <t>Doni</t>
  </si>
  <si>
    <t>Acq. Per.</t>
  </si>
  <si>
    <t>Quotidiani</t>
  </si>
  <si>
    <t>Doni per.</t>
  </si>
  <si>
    <t>A/V. Tot.</t>
  </si>
  <si>
    <t>AV Adulti</t>
  </si>
  <si>
    <t>AV RAGAZZi</t>
  </si>
  <si>
    <t>Doni A/V</t>
  </si>
  <si>
    <t>Internet collegamenti</t>
  </si>
  <si>
    <t>Internet ore collegamenti</t>
  </si>
  <si>
    <t>Internet utenti</t>
  </si>
  <si>
    <t>Internet utenti adulti</t>
  </si>
  <si>
    <t>Internet utenti ragazzi</t>
  </si>
  <si>
    <t>Presenze</t>
  </si>
  <si>
    <t>Personale</t>
  </si>
  <si>
    <t>Acq. Libri</t>
  </si>
  <si>
    <t>Acq. MM</t>
  </si>
  <si>
    <t>Periodici</t>
  </si>
  <si>
    <t>Manutenzione libri</t>
  </si>
  <si>
    <t>Promozione lettura</t>
  </si>
  <si>
    <t>Sistema</t>
  </si>
  <si>
    <t>Manutenzione sede</t>
  </si>
  <si>
    <t>Gestione biblioteca</t>
  </si>
  <si>
    <t>Altro</t>
  </si>
  <si>
    <t>Totale spesa corrente</t>
  </si>
  <si>
    <t>Nuova sede</t>
  </si>
  <si>
    <t>Ristrutt. Sede</t>
  </si>
  <si>
    <t>Manut. Straord. Sede</t>
  </si>
  <si>
    <t>Adeg. Impianti</t>
  </si>
  <si>
    <t>Acq. Arredi</t>
  </si>
  <si>
    <t>Acq. Software</t>
  </si>
  <si>
    <t>Tot. Investimento</t>
  </si>
  <si>
    <t>indice di impatto</t>
  </si>
  <si>
    <t>indice di prestito (prestito per abitante</t>
  </si>
  <si>
    <t>costo per prestito</t>
  </si>
  <si>
    <t>costo per abitante</t>
  </si>
  <si>
    <t>indice di circolazione</t>
  </si>
  <si>
    <t>acquisti per 1000 abitante</t>
  </si>
  <si>
    <t>ore internet per abitanti</t>
  </si>
  <si>
    <t>Prestiti  per utente</t>
  </si>
  <si>
    <t>Risparmio Interner 1 Euro ORA</t>
  </si>
  <si>
    <t>Risparmio quotidiano = 2 letture giornaliere 1,5 Euro</t>
  </si>
  <si>
    <t>Risparmio Riviste = 2 letture giornaliere 3 Euro</t>
  </si>
  <si>
    <t>risparmio totale</t>
  </si>
  <si>
    <t>di cui grazie al CSBNO</t>
  </si>
  <si>
    <t>M</t>
  </si>
  <si>
    <t>ARESE</t>
  </si>
  <si>
    <t>via dei Platani, 6</t>
  </si>
  <si>
    <t xml:space="preserve"> 02.93.85.131 </t>
  </si>
  <si>
    <t>O293589336</t>
  </si>
  <si>
    <t xml:space="preserve">3 935271  </t>
  </si>
  <si>
    <t xml:space="preserve">3 93580465 </t>
  </si>
  <si>
    <t>ce</t>
  </si>
  <si>
    <t>Maria Grazia Cislaghi</t>
  </si>
  <si>
    <t>Laurea</t>
  </si>
  <si>
    <t>SI</t>
  </si>
  <si>
    <t>NO</t>
  </si>
  <si>
    <t>P</t>
  </si>
  <si>
    <t>BARANZATE</t>
  </si>
  <si>
    <t>Via Trieste 23</t>
  </si>
  <si>
    <t>0238200279</t>
  </si>
  <si>
    <t>0238200273</t>
  </si>
  <si>
    <t>0292851950</t>
  </si>
  <si>
    <t>0292851994</t>
  </si>
  <si>
    <t>Nicola Visalli</t>
  </si>
  <si>
    <t>G</t>
  </si>
  <si>
    <t>BOLLATE</t>
  </si>
  <si>
    <t>Piazza C.A. Dalla Chiesa, 30</t>
  </si>
  <si>
    <t>02 35005508</t>
  </si>
  <si>
    <t>02 35005517</t>
  </si>
  <si>
    <t>02 350051</t>
  </si>
  <si>
    <t>02 3500539</t>
  </si>
  <si>
    <t>Fabio Ganassin</t>
  </si>
  <si>
    <t>m</t>
  </si>
  <si>
    <t>BRESSO</t>
  </si>
  <si>
    <t>Via Cavour, 2</t>
  </si>
  <si>
    <t>02 61455349</t>
  </si>
  <si>
    <t>02 61455348</t>
  </si>
  <si>
    <t>02 614551</t>
  </si>
  <si>
    <t>02 6100886</t>
  </si>
  <si>
    <t>CE</t>
  </si>
  <si>
    <t>Dario Trolese</t>
  </si>
  <si>
    <t>Diploma</t>
  </si>
  <si>
    <t>BUSTO GAROLFO</t>
  </si>
  <si>
    <t>Via Magenta,25</t>
  </si>
  <si>
    <t>0331 562002</t>
  </si>
  <si>
    <t>no</t>
  </si>
  <si>
    <t>0331 562011</t>
  </si>
  <si>
    <t>0331 568703</t>
  </si>
  <si>
    <t>Rosella Rogora</t>
  </si>
  <si>
    <t>CANEGRATE</t>
  </si>
  <si>
    <t>piazza Unità d' Italia 2</t>
  </si>
  <si>
    <t>0331 411658</t>
  </si>
  <si>
    <t>0331 463867</t>
  </si>
  <si>
    <t>0331 401535</t>
  </si>
  <si>
    <t>pe</t>
  </si>
  <si>
    <t xml:space="preserve"> Maria Angela Castiglioni   </t>
  </si>
  <si>
    <t>LAurea</t>
  </si>
  <si>
    <t>si</t>
  </si>
  <si>
    <t>CERRO MAGGIORE</t>
  </si>
  <si>
    <t>Via S.Carlo, 48</t>
  </si>
  <si>
    <t>0331 423708</t>
  </si>
  <si>
    <t>0331 423709</t>
  </si>
  <si>
    <t>0331423611</t>
  </si>
  <si>
    <t>Daniela Pescarino</t>
  </si>
  <si>
    <t>CESATE</t>
  </si>
  <si>
    <t>via Piave, 5</t>
  </si>
  <si>
    <t>02 99068662</t>
  </si>
  <si>
    <t>02 99066718</t>
  </si>
  <si>
    <t>02 99471229</t>
  </si>
  <si>
    <t>02 99069910</t>
  </si>
  <si>
    <t>Anna Lisè</t>
  </si>
  <si>
    <t>CINISELLO BALSAMO</t>
  </si>
  <si>
    <t>Piazza Confalonieri 3</t>
  </si>
  <si>
    <t>0266023542</t>
  </si>
  <si>
    <t>0266023745</t>
  </si>
  <si>
    <t>02660231</t>
  </si>
  <si>
    <t>0266011464</t>
  </si>
  <si>
    <t>Giulio Fortunio</t>
  </si>
  <si>
    <t>CORMANO</t>
  </si>
  <si>
    <t>Via Edison,8</t>
  </si>
  <si>
    <t>02 66303197</t>
  </si>
  <si>
    <t>02 663241</t>
  </si>
  <si>
    <t>02 66301773</t>
  </si>
  <si>
    <t>PE</t>
  </si>
  <si>
    <t>Zefferina Castoldi</t>
  </si>
  <si>
    <t>CORNAREDO</t>
  </si>
  <si>
    <t>Piazza Libertà</t>
  </si>
  <si>
    <t>02 932639</t>
  </si>
  <si>
    <t>02 93263213</t>
  </si>
  <si>
    <t>Daniela Pastori</t>
  </si>
  <si>
    <t>CUSANO MILANINO</t>
  </si>
  <si>
    <t>Viale Matteotti, 37</t>
  </si>
  <si>
    <t>02 61903332</t>
  </si>
  <si>
    <t xml:space="preserve">02 61903333 </t>
  </si>
  <si>
    <t>02 619031</t>
  </si>
  <si>
    <t>02 6197271</t>
  </si>
  <si>
    <t>Barbara Valesin</t>
  </si>
  <si>
    <t>DAIRAGO</t>
  </si>
  <si>
    <t>Via D. Chiesa, 14</t>
  </si>
  <si>
    <t>0331 433733</t>
  </si>
  <si>
    <t>0331 431517</t>
  </si>
  <si>
    <t>0331 430001</t>
  </si>
  <si>
    <t>Emanuela Gianello</t>
  </si>
  <si>
    <t>GARBAGNATE MILANESE</t>
  </si>
  <si>
    <t>Via Monza, 12</t>
  </si>
  <si>
    <t>02 9958807</t>
  </si>
  <si>
    <t>02 99026497</t>
  </si>
  <si>
    <t>02 990731</t>
  </si>
  <si>
    <t>02 9952515</t>
  </si>
  <si>
    <t>Adriana Foglia</t>
  </si>
  <si>
    <t>LAINATE</t>
  </si>
  <si>
    <t>L.go V. Veneto 17-21</t>
  </si>
  <si>
    <t>02 93598208</t>
  </si>
  <si>
    <t>02 93598201</t>
  </si>
  <si>
    <t>02 93571305</t>
  </si>
  <si>
    <t>Elena Dadda</t>
  </si>
  <si>
    <t>No</t>
  </si>
  <si>
    <t>LEGNANO</t>
  </si>
  <si>
    <t>Via Cavour, 3/A</t>
  </si>
  <si>
    <t>0331 547370</t>
  </si>
  <si>
    <t>0331 471343</t>
  </si>
  <si>
    <t>0331 471111</t>
  </si>
  <si>
    <t>D'Antona Teresa</t>
  </si>
  <si>
    <t>NERVIANO</t>
  </si>
  <si>
    <t>piazza Manzoni ,19</t>
  </si>
  <si>
    <t>0331/438942</t>
  </si>
  <si>
    <t>0331/438943</t>
  </si>
  <si>
    <t>0331/43896</t>
  </si>
  <si>
    <t>Zoia Cristiana</t>
  </si>
  <si>
    <t>NOVATE MILANESE</t>
  </si>
  <si>
    <t>L.go Padre Ambrogio Fumagalli, 5</t>
  </si>
  <si>
    <t>02 35473247</t>
  </si>
  <si>
    <t>02/39101331</t>
  </si>
  <si>
    <t>02 354731</t>
  </si>
  <si>
    <t>02 33240000</t>
  </si>
  <si>
    <t xml:space="preserve">Claudia Rossetti </t>
  </si>
  <si>
    <t>PADERNO DUGNANO</t>
  </si>
  <si>
    <t xml:space="preserve">piazza della divina commedia, 5 </t>
  </si>
  <si>
    <t>02 9184485</t>
  </si>
  <si>
    <t>02 9101459</t>
  </si>
  <si>
    <t>02910041</t>
  </si>
  <si>
    <t>0291004406</t>
  </si>
  <si>
    <t>Franca De Ponti</t>
  </si>
  <si>
    <t>PARABIAGO</t>
  </si>
  <si>
    <t>Via Brisa, 1</t>
  </si>
  <si>
    <t>0331 552290</t>
  </si>
  <si>
    <t>0331 494899</t>
  </si>
  <si>
    <t>0331 406011</t>
  </si>
  <si>
    <t>0331 552750</t>
  </si>
  <si>
    <t>Daniela Marrari</t>
  </si>
  <si>
    <t>PERO</t>
  </si>
  <si>
    <t>Via donatori del sangue, 1</t>
  </si>
  <si>
    <t>02 3538614</t>
  </si>
  <si>
    <t>02 33910502</t>
  </si>
  <si>
    <t>02 35371111</t>
  </si>
  <si>
    <t>02 3390575</t>
  </si>
  <si>
    <t>fr</t>
  </si>
  <si>
    <t>POGLIANO MILANESE</t>
  </si>
  <si>
    <t>Piazza C.A. Dalla Chiesa</t>
  </si>
  <si>
    <t>02 93548464</t>
  </si>
  <si>
    <t xml:space="preserve"> 02 93964446</t>
  </si>
  <si>
    <t>02 9396441/435</t>
  </si>
  <si>
    <t>02 93549220</t>
  </si>
  <si>
    <t>Caterina Clerici</t>
  </si>
  <si>
    <t>PREGNANA MILANESE</t>
  </si>
  <si>
    <t>Via Liguria,1</t>
  </si>
  <si>
    <t>02 93967225</t>
  </si>
  <si>
    <t>02 939671</t>
  </si>
  <si>
    <t>02 93967219</t>
  </si>
  <si>
    <t>Claudio Vegezzi</t>
  </si>
  <si>
    <t>RESCALDINA</t>
  </si>
  <si>
    <t>via Battisti 3</t>
  </si>
  <si>
    <t>0331 579336</t>
  </si>
  <si>
    <t>0331 464755</t>
  </si>
  <si>
    <t>0331 467811</t>
  </si>
  <si>
    <t>Mario Domina</t>
  </si>
  <si>
    <t>RHO</t>
  </si>
  <si>
    <t>Corso Europa, 291</t>
  </si>
  <si>
    <t>20.017</t>
  </si>
  <si>
    <t>02 93332215</t>
  </si>
  <si>
    <t>02 9302831</t>
  </si>
  <si>
    <t>02 933321</t>
  </si>
  <si>
    <t>02 93332505</t>
  </si>
  <si>
    <t>Pe</t>
  </si>
  <si>
    <t>Elisabetta Sperati</t>
  </si>
  <si>
    <t>RHO POPOLARE</t>
  </si>
  <si>
    <t>Via De Amicis, 6</t>
  </si>
  <si>
    <t>02 9307390</t>
  </si>
  <si>
    <t>Maria Grazia Landoni</t>
  </si>
  <si>
    <t>Sì</t>
  </si>
  <si>
    <t>SAN GIORGIO SU LEGNANO</t>
  </si>
  <si>
    <t>Piazza IV Novembre, 7</t>
  </si>
  <si>
    <t xml:space="preserve">O331.401.564 </t>
  </si>
  <si>
    <t xml:space="preserve">O331.403.837 </t>
  </si>
  <si>
    <t>0331 403837</t>
  </si>
  <si>
    <t xml:space="preserve">Paola Dotto </t>
  </si>
  <si>
    <t>SAN VITTORE OLONA</t>
  </si>
  <si>
    <t>Via F.lli bandiera, 12 ang.Leopardi, 1</t>
  </si>
  <si>
    <t>0331 488980</t>
  </si>
  <si>
    <t>0331 422174</t>
  </si>
  <si>
    <t>0331 488911</t>
  </si>
  <si>
    <t>0331 519428</t>
  </si>
  <si>
    <t>Nadia Corio</t>
  </si>
  <si>
    <t>SENAGO</t>
  </si>
  <si>
    <t>Via Don Rocca, 17/19</t>
  </si>
  <si>
    <t>02/99083 342 - 329</t>
  </si>
  <si>
    <t>nessuno</t>
  </si>
  <si>
    <t>02/990831</t>
  </si>
  <si>
    <t>02 99010967</t>
  </si>
  <si>
    <t>Nicoletta Fiorini</t>
  </si>
  <si>
    <t>SESTO SAN GIOVANNI</t>
  </si>
  <si>
    <t>SETTIMO MILANESE</t>
  </si>
  <si>
    <t>Via Grandi, 10</t>
  </si>
  <si>
    <t>02 3285130</t>
  </si>
  <si>
    <t>02 33501672</t>
  </si>
  <si>
    <t>02 335091</t>
  </si>
  <si>
    <t>02 33509235</t>
  </si>
  <si>
    <t>Rizzello Luciano</t>
  </si>
  <si>
    <t>SOLARO</t>
  </si>
  <si>
    <t>Via Mazzini, 60</t>
  </si>
  <si>
    <t>02 96984430</t>
  </si>
  <si>
    <t>02 96984001</t>
  </si>
  <si>
    <t>02 96799201</t>
  </si>
  <si>
    <t>Pierangela Galetti</t>
  </si>
  <si>
    <t>VANZAGO</t>
  </si>
  <si>
    <t>via Valle Ticino, 41</t>
  </si>
  <si>
    <t>02 93541433</t>
  </si>
  <si>
    <t>02 939621</t>
  </si>
  <si>
    <t>02 9341885</t>
  </si>
  <si>
    <t>Simone Baroni</t>
  </si>
  <si>
    <t>VILLA CORTESE</t>
  </si>
  <si>
    <t>piazza del carroccio,15</t>
  </si>
  <si>
    <t>0331 434411</t>
  </si>
  <si>
    <t>0331 432955</t>
  </si>
  <si>
    <t>Cristina Diani</t>
  </si>
  <si>
    <t>totale 2014</t>
  </si>
  <si>
    <t>Totale della Popolazione residente al 1 gennaio 2014 demo.istat.it</t>
  </si>
  <si>
    <t>Biblioteche decentrate</t>
  </si>
  <si>
    <t>Via Dante Alighieri, 6</t>
  </si>
  <si>
    <t>02/36574324</t>
  </si>
  <si>
    <t>O226225490</t>
  </si>
  <si>
    <t>O224961</t>
  </si>
  <si>
    <t>Tiziana Gatti</t>
  </si>
  <si>
    <t>SESTO MARX</t>
  </si>
  <si>
    <t>via Curie, 17</t>
  </si>
  <si>
    <t>Sesto San Giovanni</t>
  </si>
  <si>
    <t>02/2421560</t>
  </si>
  <si>
    <t>02/26225490</t>
  </si>
  <si>
    <t>SESTORAGAZZI</t>
  </si>
  <si>
    <t xml:space="preserve">GARBAGNATE MILANESE </t>
  </si>
  <si>
    <t>GARBAGNATE MILANESE centrale</t>
  </si>
  <si>
    <t>02 99073700</t>
  </si>
  <si>
    <t>02 99073200</t>
  </si>
  <si>
    <t xml:space="preserve"> </t>
  </si>
  <si>
    <t>BarianaIncentro</t>
  </si>
  <si>
    <t xml:space="preserve"> via Stelvio, 28</t>
  </si>
  <si>
    <t>__-----------------------------</t>
  </si>
  <si>
    <t>RHO Burba</t>
  </si>
  <si>
    <t>58.50</t>
  </si>
  <si>
    <t>Centrho</t>
  </si>
  <si>
    <t>Piazza san vittore 22-24</t>
  </si>
  <si>
    <t>02 93332223</t>
  </si>
  <si>
    <t>02 93209520</t>
  </si>
  <si>
    <t>Piras</t>
  </si>
  <si>
    <t>Rho Durr</t>
  </si>
  <si>
    <t>Pero Cerchiate</t>
  </si>
  <si>
    <t>Punto Pero</t>
  </si>
  <si>
    <t>Cornaredo CENTRALE</t>
  </si>
  <si>
    <t>S.P. All'olmo</t>
  </si>
  <si>
    <t>Piazza della Chiesa Vecchia 4</t>
  </si>
  <si>
    <t>CSBNO</t>
  </si>
  <si>
    <t>centrale</t>
  </si>
  <si>
    <t>central22</t>
  </si>
  <si>
    <t>CENTRALE_PROFES_csbno</t>
  </si>
  <si>
    <t>corso Europa</t>
  </si>
  <si>
    <t xml:space="preserve">Lainate </t>
  </si>
  <si>
    <t>Lainate Barbaiana</t>
  </si>
  <si>
    <t>Via San Bernardo 1</t>
  </si>
  <si>
    <t>02 93598282</t>
  </si>
  <si>
    <t>Storia locale</t>
  </si>
  <si>
    <t>Bollate Centrale</t>
  </si>
  <si>
    <t>Bollate CN</t>
  </si>
  <si>
    <t>Via Pace 1</t>
  </si>
  <si>
    <t>02 3511824</t>
  </si>
  <si>
    <t>apertura nuova sede 2004</t>
  </si>
  <si>
    <t>Bollate CS</t>
  </si>
  <si>
    <t>Bollate Ospiate</t>
  </si>
  <si>
    <t>Bollate Montessori</t>
  </si>
  <si>
    <t>Cormano 1</t>
  </si>
  <si>
    <t>Cormano Bi</t>
  </si>
  <si>
    <t>Via Rodari, 3</t>
  </si>
  <si>
    <t>02 66 30 41 45</t>
  </si>
  <si>
    <t>02 66 30 56 98</t>
  </si>
  <si>
    <t>02 66 32 41</t>
  </si>
  <si>
    <t>02 66 30 17 73</t>
  </si>
  <si>
    <t>Massimo Mazziero</t>
  </si>
  <si>
    <t>variabili</t>
  </si>
  <si>
    <t>costo libro</t>
  </si>
  <si>
    <t>costo mutimediale</t>
  </si>
  <si>
    <t>internet</t>
  </si>
  <si>
    <t>Riviste</t>
  </si>
  <si>
    <t>quotidiani</t>
  </si>
  <si>
    <t>Risparmio prestito libri (11 Euro pervolume) locale</t>
  </si>
  <si>
    <t>Risparmio prestito libri (11 Euro pervolume) consorzio</t>
  </si>
  <si>
    <t>Risparmio prestito CD DVD (2 Euro pervolume) locale</t>
  </si>
  <si>
    <t>Risparmio prestito CD DVD (2 Euro pervolume) Consorzio</t>
  </si>
  <si>
    <t>utenti prestito digitale MLOL*€9 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</si>
</sst>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164" formatCode="_(* #,##0_);_(* \(#,##0\);_(* &quot;-&quot;_);_(@_)"/>
    <numFmt numFmtId="165" formatCode="#,##0.0"/>
    <numFmt numFmtId="166" formatCode="_(* #,##0.00_);_(* \(#,##0.00\);_(* &quot;-&quot;??_);_(@_)"/>
    <numFmt numFmtId="167" formatCode="_(* #,##0_);_(* \(#,##0\);_(* &quot;-&quot;??_);_(@_)"/>
    <numFmt numFmtId="168" formatCode="_(&quot;$&quot;* #,##0.00_);_(&quot;$&quot;* \(#,##0.00\);_(&quot;$&quot;* &quot;-&quot;??_);_(@_)"/>
    <numFmt numFmtId="169" formatCode="_-[$€-410]\ * #,##0.00_-;\-[$€-410]\ * #,##0.00_-;_-[$€-410]\ * &quot;-&quot;??_-;_-@_-"/>
    <numFmt numFmtId="170" formatCode="_-* #,##0_-;\-* #,##0_-;_-* &quot;-&quot;??_-;_-@_-"/>
    <numFmt numFmtId="171" formatCode="_([$€]* #,##0.00_);_([$€]* \(#,##0.00\);_([$€]* &quot;-&quot;??_);_(@_)"/>
    <numFmt numFmtId="172" formatCode="0;[Red]0"/>
    <numFmt numFmtId="173" formatCode="_(* #,##0.00_);_(* \(#,##0.00\);_(* \-??_);_(@_)"/>
    <numFmt numFmtId="174" formatCode="_(* #,##0_);_(* \(#,##0\);_(* \-??_);_(@_)"/>
    <numFmt numFmtId="175" formatCode="0.000_)"/>
    <numFmt numFmtId="176" formatCode="_ * #,##0_ ;_ * \-#,##0_ ;_ * &quot;-&quot;_ ;_ @_ "/>
    <numFmt numFmtId="177" formatCode="_ * #,##0.00_ ;_ * \-#,##0.00_ ;_ * &quot;-&quot;??_ ;_ @_ 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_([$€]* #,##0.00_);_([$€]* \(#,##0.00\);_([$€]* \-??_);_(@_)"/>
    <numFmt numFmtId="181" formatCode="_(* #,##0_);_(* \(#,##0\);_(* \-_);_(@_)"/>
    <numFmt numFmtId="182" formatCode="0.00_)"/>
    <numFmt numFmtId="183" formatCode="_-&quot;L.&quot;\ * #,##0_-;\-&quot;L.&quot;\ * #,##0_-;_-&quot;L.&quot;\ * &quot;-&quot;_-;_-@_-"/>
    <numFmt numFmtId="184" formatCode="_(\$* #,##0.00_);_(\$* \(#,##0.00\);_(\$* \-??_);_(@_)"/>
    <numFmt numFmtId="185" formatCode="_(\€* #,##0.00_);_(\€* \(#,##0.00\);_(\€* \-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trike/>
      <sz val="11"/>
      <name val="Arial"/>
      <family val="2"/>
    </font>
    <font>
      <u/>
      <sz val="8.4"/>
      <color indexed="12"/>
      <name val="Arial"/>
      <family val="2"/>
    </font>
    <font>
      <u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Tms Rmn"/>
    </font>
    <font>
      <sz val="11"/>
      <name val="Times New Roman"/>
      <family val="1"/>
    </font>
    <font>
      <sz val="11"/>
      <name val="Times New Roman"/>
      <family val="1"/>
      <charset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0"/>
      <name val="Courier"/>
      <family val="3"/>
    </font>
    <font>
      <b/>
      <i/>
      <sz val="16"/>
      <name val="Helv"/>
    </font>
    <font>
      <b/>
      <i/>
      <sz val="16"/>
      <name val="Arial"/>
      <family val="2"/>
    </font>
    <font>
      <b/>
      <i/>
      <sz val="16"/>
      <name val="Arial"/>
      <family val="2"/>
      <charset val="1"/>
    </font>
    <font>
      <sz val="12"/>
      <name val="Helv"/>
    </font>
    <font>
      <sz val="10"/>
      <name val="MS Sans Serif"/>
      <family val="2"/>
      <charset val="1"/>
    </font>
    <font>
      <sz val="8"/>
      <color indexed="10"/>
      <name val="Arial Narrow"/>
      <family val="2"/>
    </font>
    <font>
      <sz val="8"/>
      <color indexed="10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7">
    <xf numFmtId="0" fontId="0" fillId="0" borderId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171" fontId="3" fillId="0" borderId="0" applyFont="0" applyFill="0" applyBorder="0" applyAlignment="0" applyProtection="0"/>
    <xf numFmtId="173" fontId="3" fillId="0" borderId="0" applyFill="0" applyBorder="0" applyAlignment="0" applyProtection="0"/>
    <xf numFmtId="0" fontId="5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175" fontId="13" fillId="0" borderId="0"/>
    <xf numFmtId="175" fontId="14" fillId="0" borderId="0"/>
    <xf numFmtId="175" fontId="15" fillId="0" borderId="0"/>
    <xf numFmtId="175" fontId="15" fillId="0" borderId="0"/>
    <xf numFmtId="175" fontId="13" fillId="0" borderId="0"/>
    <xf numFmtId="175" fontId="14" fillId="0" borderId="0"/>
    <xf numFmtId="175" fontId="15" fillId="0" borderId="0"/>
    <xf numFmtId="175" fontId="15" fillId="0" borderId="0"/>
    <xf numFmtId="175" fontId="13" fillId="0" borderId="0"/>
    <xf numFmtId="175" fontId="14" fillId="0" borderId="0"/>
    <xf numFmtId="175" fontId="15" fillId="0" borderId="0"/>
    <xf numFmtId="175" fontId="15" fillId="0" borderId="0"/>
    <xf numFmtId="175" fontId="13" fillId="0" borderId="0"/>
    <xf numFmtId="175" fontId="14" fillId="0" borderId="0"/>
    <xf numFmtId="175" fontId="15" fillId="0" borderId="0"/>
    <xf numFmtId="175" fontId="15" fillId="0" borderId="0"/>
    <xf numFmtId="175" fontId="13" fillId="0" borderId="0"/>
    <xf numFmtId="175" fontId="14" fillId="0" borderId="0"/>
    <xf numFmtId="175" fontId="15" fillId="0" borderId="0"/>
    <xf numFmtId="175" fontId="15" fillId="0" borderId="0"/>
    <xf numFmtId="175" fontId="13" fillId="0" borderId="0"/>
    <xf numFmtId="175" fontId="14" fillId="0" borderId="0"/>
    <xf numFmtId="175" fontId="15" fillId="0" borderId="0"/>
    <xf numFmtId="175" fontId="15" fillId="0" borderId="0"/>
    <xf numFmtId="175" fontId="13" fillId="0" borderId="0"/>
    <xf numFmtId="175" fontId="14" fillId="0" borderId="0"/>
    <xf numFmtId="175" fontId="15" fillId="0" borderId="0"/>
    <xf numFmtId="175" fontId="15" fillId="0" borderId="0"/>
    <xf numFmtId="175" fontId="13" fillId="0" borderId="0"/>
    <xf numFmtId="175" fontId="14" fillId="0" borderId="0"/>
    <xf numFmtId="175" fontId="15" fillId="0" borderId="0"/>
    <xf numFmtId="175" fontId="15" fillId="0" borderId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16" fillId="0" borderId="0" applyFill="0" applyBorder="0" applyAlignment="0" applyProtection="0"/>
    <xf numFmtId="180" fontId="17" fillId="0" borderId="0"/>
    <xf numFmtId="180" fontId="18" fillId="0" borderId="0"/>
    <xf numFmtId="180" fontId="3" fillId="0" borderId="0"/>
    <xf numFmtId="181" fontId="18" fillId="0" borderId="0" applyBorder="0" applyProtection="0"/>
    <xf numFmtId="41" fontId="3" fillId="0" borderId="0" applyFont="0" applyFill="0" applyBorder="0" applyAlignment="0" applyProtection="0"/>
    <xf numFmtId="181" fontId="16" fillId="0" borderId="0" applyFill="0" applyBorder="0" applyAlignment="0" applyProtection="0"/>
    <xf numFmtId="164" fontId="3" fillId="0" borderId="0" applyFont="0" applyFill="0" applyBorder="0" applyAlignment="0" applyProtection="0"/>
    <xf numFmtId="181" fontId="18" fillId="0" borderId="0"/>
    <xf numFmtId="181" fontId="17" fillId="0" borderId="0"/>
    <xf numFmtId="181" fontId="16" fillId="0" borderId="0" applyFill="0" applyBorder="0" applyAlignment="0" applyProtection="0"/>
    <xf numFmtId="181" fontId="17" fillId="0" borderId="0"/>
    <xf numFmtId="181" fontId="18" fillId="0" borderId="0"/>
    <xf numFmtId="173" fontId="16" fillId="0" borderId="0" applyFill="0" applyBorder="0" applyAlignment="0" applyProtection="0"/>
    <xf numFmtId="173" fontId="18" fillId="0" borderId="0"/>
    <xf numFmtId="173" fontId="17" fillId="0" borderId="0"/>
    <xf numFmtId="173" fontId="16" fillId="0" borderId="0" applyFill="0" applyBorder="0" applyAlignment="0" applyProtection="0"/>
    <xf numFmtId="173" fontId="17" fillId="0" borderId="0"/>
    <xf numFmtId="173" fontId="18" fillId="0" borderId="0"/>
    <xf numFmtId="0" fontId="19" fillId="0" borderId="0"/>
    <xf numFmtId="182" fontId="20" fillId="0" borderId="0"/>
    <xf numFmtId="182" fontId="21" fillId="0" borderId="0"/>
    <xf numFmtId="182" fontId="22" fillId="0" borderId="0"/>
    <xf numFmtId="182" fontId="22" fillId="0" borderId="0"/>
    <xf numFmtId="37" fontId="23" fillId="0" borderId="0"/>
    <xf numFmtId="0" fontId="24" fillId="0" borderId="0"/>
    <xf numFmtId="0" fontId="3" fillId="0" borderId="0"/>
    <xf numFmtId="0" fontId="18" fillId="0" borderId="0"/>
    <xf numFmtId="0" fontId="16" fillId="0" borderId="0"/>
    <xf numFmtId="0" fontId="17" fillId="0" borderId="0"/>
    <xf numFmtId="0" fontId="17" fillId="0" borderId="0"/>
    <xf numFmtId="0" fontId="24" fillId="0" borderId="0"/>
    <xf numFmtId="0" fontId="18" fillId="0" borderId="0"/>
    <xf numFmtId="0" fontId="25" fillId="0" borderId="0">
      <alignment vertical="top"/>
    </xf>
    <xf numFmtId="0" fontId="26" fillId="0" borderId="0">
      <alignment vertical="top"/>
    </xf>
    <xf numFmtId="183" fontId="3" fillId="0" borderId="0" applyFont="0" applyFill="0" applyBorder="0" applyAlignment="0" applyProtection="0"/>
    <xf numFmtId="184" fontId="16" fillId="0" borderId="0" applyFill="0" applyBorder="0" applyAlignment="0" applyProtection="0"/>
    <xf numFmtId="184" fontId="17" fillId="0" borderId="0"/>
    <xf numFmtId="185" fontId="18" fillId="0" borderId="0"/>
  </cellStyleXfs>
  <cellXfs count="151">
    <xf numFmtId="0" fontId="0" fillId="0" borderId="0" xfId="0"/>
    <xf numFmtId="3" fontId="4" fillId="2" borderId="1" xfId="2" applyNumberFormat="1" applyFont="1" applyFill="1" applyBorder="1" applyAlignment="1">
      <alignment horizontal="right" vertical="center" wrapText="1"/>
    </xf>
    <xf numFmtId="3" fontId="4" fillId="3" borderId="1" xfId="2" applyNumberFormat="1" applyFont="1" applyFill="1" applyBorder="1" applyAlignment="1">
      <alignment horizontal="center" wrapText="1"/>
    </xf>
    <xf numFmtId="3" fontId="4" fillId="3" borderId="1" xfId="2" applyNumberFormat="1" applyFont="1" applyFill="1" applyBorder="1" applyAlignment="1">
      <alignment horizontal="right"/>
    </xf>
    <xf numFmtId="3" fontId="4" fillId="3" borderId="1" xfId="2" applyNumberFormat="1" applyFont="1" applyFill="1" applyBorder="1" applyAlignment="1">
      <alignment horizontal="right" vertical="center" wrapText="1"/>
    </xf>
    <xf numFmtId="3" fontId="4" fillId="3" borderId="1" xfId="2" applyNumberFormat="1" applyFont="1" applyFill="1" applyBorder="1" applyAlignment="1">
      <alignment horizontal="center"/>
    </xf>
    <xf numFmtId="165" fontId="4" fillId="3" borderId="1" xfId="2" applyNumberFormat="1" applyFont="1" applyFill="1" applyBorder="1" applyAlignment="1">
      <alignment horizontal="right" vertical="center" wrapText="1"/>
    </xf>
    <xf numFmtId="4" fontId="4" fillId="3" borderId="1" xfId="2" applyNumberFormat="1" applyFont="1" applyFill="1" applyBorder="1" applyAlignment="1">
      <alignment horizontal="right" vertical="center" wrapText="1"/>
    </xf>
    <xf numFmtId="1" fontId="4" fillId="3" borderId="1" xfId="2" applyNumberFormat="1" applyFont="1" applyFill="1" applyBorder="1" applyAlignment="1">
      <alignment horizontal="right" vertical="center" wrapText="1"/>
    </xf>
    <xf numFmtId="1" fontId="4" fillId="3" borderId="1" xfId="5" applyNumberFormat="1" applyFont="1" applyFill="1" applyBorder="1" applyAlignment="1">
      <alignment horizontal="right" vertical="center" wrapText="1"/>
    </xf>
    <xf numFmtId="167" fontId="4" fillId="3" borderId="1" xfId="1" applyNumberFormat="1" applyFont="1" applyFill="1" applyBorder="1" applyAlignment="1">
      <alignment horizontal="right" vertical="center" wrapText="1"/>
    </xf>
    <xf numFmtId="169" fontId="4" fillId="3" borderId="1" xfId="3" applyNumberFormat="1" applyFont="1" applyFill="1" applyBorder="1" applyAlignment="1">
      <alignment horizontal="right" vertical="center" wrapText="1"/>
    </xf>
    <xf numFmtId="169" fontId="4" fillId="3" borderId="1" xfId="3" applyNumberFormat="1" applyFont="1" applyFill="1" applyBorder="1" applyAlignment="1">
      <alignment horizontal="right"/>
    </xf>
    <xf numFmtId="3" fontId="4" fillId="2" borderId="0" xfId="2" applyNumberFormat="1" applyFont="1" applyFill="1" applyBorder="1" applyAlignment="1">
      <alignment horizontal="right" vertical="center" wrapText="1"/>
    </xf>
    <xf numFmtId="3" fontId="4" fillId="2" borderId="1" xfId="2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167" fontId="4" fillId="0" borderId="1" xfId="1" applyNumberFormat="1" applyFont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3" fontId="4" fillId="2" borderId="1" xfId="2" applyNumberFormat="1" applyFont="1" applyFill="1" applyBorder="1" applyAlignment="1" applyProtection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NumberFormat="1" applyFont="1" applyFill="1" applyBorder="1"/>
    <xf numFmtId="3" fontId="4" fillId="2" borderId="1" xfId="6" applyNumberFormat="1" applyFont="1" applyFill="1" applyBorder="1"/>
    <xf numFmtId="167" fontId="4" fillId="2" borderId="1" xfId="1" applyNumberFormat="1" applyFont="1" applyFill="1" applyBorder="1" applyAlignment="1">
      <alignment horizontal="right"/>
    </xf>
    <xf numFmtId="167" fontId="4" fillId="0" borderId="2" xfId="1" applyNumberFormat="1" applyFont="1" applyBorder="1"/>
    <xf numFmtId="0" fontId="4" fillId="0" borderId="2" xfId="0" applyNumberFormat="1" applyFont="1" applyBorder="1"/>
    <xf numFmtId="0" fontId="4" fillId="2" borderId="1" xfId="0" applyFont="1" applyFill="1" applyBorder="1"/>
    <xf numFmtId="170" fontId="4" fillId="2" borderId="1" xfId="1" applyNumberFormat="1" applyFont="1" applyFill="1" applyBorder="1"/>
    <xf numFmtId="169" fontId="4" fillId="2" borderId="1" xfId="7" applyNumberFormat="1" applyFont="1" applyFill="1" applyBorder="1" applyAlignment="1" applyProtection="1">
      <alignment horizontal="center"/>
    </xf>
    <xf numFmtId="167" fontId="4" fillId="2" borderId="1" xfId="1" applyNumberFormat="1" applyFont="1" applyFill="1" applyBorder="1" applyAlignment="1">
      <alignment horizontal="right" vertical="center"/>
    </xf>
    <xf numFmtId="167" fontId="4" fillId="2" borderId="1" xfId="1" applyNumberFormat="1" applyFont="1" applyFill="1" applyBorder="1" applyAlignment="1" applyProtection="1">
      <alignment horizontal="center"/>
    </xf>
    <xf numFmtId="169" fontId="4" fillId="2" borderId="1" xfId="3" applyNumberFormat="1" applyFont="1" applyFill="1" applyBorder="1" applyAlignment="1" applyProtection="1">
      <alignment horizontal="center"/>
    </xf>
    <xf numFmtId="169" fontId="4" fillId="2" borderId="1" xfId="3" applyNumberFormat="1" applyFont="1" applyFill="1" applyBorder="1" applyAlignment="1" applyProtection="1">
      <alignment horizontal="right"/>
    </xf>
    <xf numFmtId="169" fontId="4" fillId="2" borderId="1" xfId="3" applyNumberFormat="1" applyFont="1" applyFill="1" applyBorder="1" applyAlignment="1">
      <alignment horizontal="right"/>
    </xf>
    <xf numFmtId="10" fontId="4" fillId="2" borderId="1" xfId="4" applyNumberFormat="1" applyFont="1" applyFill="1" applyBorder="1" applyAlignment="1">
      <alignment horizontal="right"/>
    </xf>
    <xf numFmtId="2" fontId="4" fillId="2" borderId="1" xfId="2" applyNumberFormat="1" applyFont="1" applyFill="1" applyBorder="1" applyAlignment="1">
      <alignment horizontal="right"/>
    </xf>
    <xf numFmtId="169" fontId="4" fillId="2" borderId="1" xfId="2" applyNumberFormat="1" applyFont="1" applyFill="1" applyBorder="1" applyAlignment="1">
      <alignment horizontal="right"/>
    </xf>
    <xf numFmtId="1" fontId="4" fillId="2" borderId="1" xfId="2" applyNumberFormat="1" applyFont="1" applyFill="1" applyBorder="1" applyAlignment="1">
      <alignment horizontal="right"/>
    </xf>
    <xf numFmtId="4" fontId="4" fillId="2" borderId="1" xfId="2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/>
    </xf>
    <xf numFmtId="3" fontId="4" fillId="2" borderId="0" xfId="2" applyNumberFormat="1" applyFont="1" applyFill="1" applyBorder="1" applyAlignment="1">
      <alignment horizontal="right"/>
    </xf>
    <xf numFmtId="3" fontId="4" fillId="0" borderId="1" xfId="2" applyNumberFormat="1" applyFont="1" applyFill="1" applyBorder="1" applyAlignment="1">
      <alignment horizontal="right"/>
    </xf>
    <xf numFmtId="3" fontId="4" fillId="0" borderId="1" xfId="2" applyNumberFormat="1" applyFont="1" applyFill="1" applyBorder="1" applyAlignment="1" applyProtection="1">
      <alignment horizontal="right"/>
    </xf>
    <xf numFmtId="0" fontId="4" fillId="0" borderId="1" xfId="0" applyFont="1" applyBorder="1"/>
    <xf numFmtId="169" fontId="4" fillId="2" borderId="1" xfId="7" applyNumberFormat="1" applyFont="1" applyFill="1" applyBorder="1" applyAlignment="1">
      <alignment horizontal="right"/>
    </xf>
    <xf numFmtId="3" fontId="4" fillId="0" borderId="1" xfId="2" applyNumberFormat="1" applyFont="1" applyFill="1" applyBorder="1" applyAlignment="1">
      <alignment horizontal="center" wrapText="1"/>
    </xf>
    <xf numFmtId="3" fontId="4" fillId="0" borderId="1" xfId="2" applyNumberFormat="1" applyFont="1" applyFill="1" applyBorder="1" applyAlignment="1">
      <alignment horizontal="center"/>
    </xf>
    <xf numFmtId="3" fontId="4" fillId="0" borderId="1" xfId="0" applyNumberFormat="1" applyFont="1" applyFill="1" applyBorder="1"/>
    <xf numFmtId="167" fontId="4" fillId="0" borderId="1" xfId="1" applyNumberFormat="1" applyFont="1" applyFill="1" applyBorder="1" applyAlignment="1">
      <alignment horizontal="right"/>
    </xf>
    <xf numFmtId="3" fontId="4" fillId="0" borderId="1" xfId="6" applyNumberFormat="1" applyFont="1" applyFill="1" applyBorder="1"/>
    <xf numFmtId="170" fontId="4" fillId="0" borderId="1" xfId="1" applyNumberFormat="1" applyFont="1" applyFill="1" applyBorder="1"/>
    <xf numFmtId="167" fontId="4" fillId="0" borderId="1" xfId="1" applyNumberFormat="1" applyFont="1" applyFill="1" applyBorder="1" applyAlignment="1" applyProtection="1">
      <alignment horizontal="center"/>
    </xf>
    <xf numFmtId="169" fontId="4" fillId="0" borderId="1" xfId="3" applyNumberFormat="1" applyFont="1" applyFill="1" applyBorder="1" applyAlignment="1">
      <alignment horizontal="right"/>
    </xf>
    <xf numFmtId="169" fontId="4" fillId="2" borderId="1" xfId="3" applyNumberFormat="1" applyFont="1" applyFill="1" applyBorder="1"/>
    <xf numFmtId="10" fontId="4" fillId="0" borderId="1" xfId="4" applyNumberFormat="1" applyFont="1" applyFill="1" applyBorder="1" applyAlignment="1">
      <alignment horizontal="right"/>
    </xf>
    <xf numFmtId="2" fontId="4" fillId="0" borderId="1" xfId="2" applyNumberFormat="1" applyFont="1" applyFill="1" applyBorder="1" applyAlignment="1">
      <alignment horizontal="right"/>
    </xf>
    <xf numFmtId="169" fontId="4" fillId="0" borderId="1" xfId="2" applyNumberFormat="1" applyFont="1" applyFill="1" applyBorder="1" applyAlignment="1">
      <alignment horizontal="right"/>
    </xf>
    <xf numFmtId="1" fontId="4" fillId="0" borderId="1" xfId="2" applyNumberFormat="1" applyFont="1" applyFill="1" applyBorder="1" applyAlignment="1">
      <alignment horizontal="right"/>
    </xf>
    <xf numFmtId="4" fontId="4" fillId="0" borderId="1" xfId="2" applyNumberFormat="1" applyFont="1" applyFill="1" applyBorder="1" applyAlignment="1">
      <alignment horizontal="right"/>
    </xf>
    <xf numFmtId="172" fontId="4" fillId="2" borderId="1" xfId="0" applyNumberFormat="1" applyFont="1" applyFill="1" applyBorder="1" applyAlignment="1">
      <alignment horizontal="center" wrapText="1"/>
    </xf>
    <xf numFmtId="172" fontId="4" fillId="2" borderId="1" xfId="0" applyNumberFormat="1" applyFont="1" applyFill="1" applyBorder="1" applyAlignment="1">
      <alignment horizontal="right"/>
    </xf>
    <xf numFmtId="172" fontId="4" fillId="2" borderId="1" xfId="0" applyNumberFormat="1" applyFont="1" applyFill="1" applyBorder="1" applyAlignment="1">
      <alignment horizontal="center"/>
    </xf>
    <xf numFmtId="169" fontId="4" fillId="2" borderId="1" xfId="3" applyNumberFormat="1" applyFont="1" applyFill="1" applyBorder="1" applyAlignment="1" applyProtection="1"/>
    <xf numFmtId="3" fontId="4" fillId="2" borderId="1" xfId="2" applyNumberFormat="1" applyFont="1" applyFill="1" applyBorder="1" applyAlignment="1">
      <alignment horizontal="center" wrapText="1"/>
    </xf>
    <xf numFmtId="3" fontId="4" fillId="2" borderId="1" xfId="2" applyNumberFormat="1" applyFont="1" applyFill="1" applyBorder="1" applyAlignment="1">
      <alignment horizontal="center"/>
    </xf>
    <xf numFmtId="164" fontId="4" fillId="2" borderId="1" xfId="2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164" fontId="4" fillId="0" borderId="1" xfId="2" applyFont="1" applyFill="1" applyBorder="1" applyAlignment="1">
      <alignment horizontal="right"/>
    </xf>
    <xf numFmtId="165" fontId="4" fillId="0" borderId="1" xfId="2" applyNumberFormat="1" applyFont="1" applyFill="1" applyBorder="1" applyAlignment="1">
      <alignment horizontal="right"/>
    </xf>
    <xf numFmtId="0" fontId="4" fillId="0" borderId="1" xfId="0" applyNumberFormat="1" applyFont="1" applyFill="1" applyBorder="1"/>
    <xf numFmtId="0" fontId="4" fillId="0" borderId="1" xfId="0" applyFont="1" applyFill="1" applyBorder="1"/>
    <xf numFmtId="3" fontId="4" fillId="0" borderId="1" xfId="2" applyNumberFormat="1" applyFont="1" applyFill="1" applyBorder="1" applyAlignment="1">
      <alignment horizontal="right" vertical="center" wrapText="1"/>
    </xf>
    <xf numFmtId="167" fontId="4" fillId="0" borderId="1" xfId="1" applyNumberFormat="1" applyFont="1" applyFill="1" applyBorder="1"/>
    <xf numFmtId="169" fontId="4" fillId="0" borderId="1" xfId="3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1" xfId="2" quotePrefix="1" applyNumberFormat="1" applyFont="1" applyFill="1" applyBorder="1" applyAlignment="1">
      <alignment horizontal="right"/>
    </xf>
    <xf numFmtId="167" fontId="4" fillId="0" borderId="1" xfId="8" applyNumberFormat="1" applyFont="1" applyFill="1" applyBorder="1" applyAlignment="1" applyProtection="1">
      <alignment horizontal="right"/>
    </xf>
    <xf numFmtId="167" fontId="4" fillId="2" borderId="1" xfId="1" applyNumberFormat="1" applyFont="1" applyFill="1" applyBorder="1"/>
    <xf numFmtId="3" fontId="4" fillId="2" borderId="1" xfId="2" applyNumberFormat="1" applyFont="1" applyFill="1" applyBorder="1" applyAlignment="1">
      <alignment horizontal="right" vertical="top" wrapText="1"/>
    </xf>
    <xf numFmtId="3" fontId="4" fillId="2" borderId="1" xfId="2" applyNumberFormat="1" applyFont="1" applyFill="1" applyBorder="1" applyAlignment="1">
      <alignment horizontal="right" wrapText="1"/>
    </xf>
    <xf numFmtId="4" fontId="4" fillId="2" borderId="1" xfId="2" applyNumberFormat="1" applyFont="1" applyFill="1" applyBorder="1" applyAlignment="1">
      <alignment horizontal="right" wrapText="1"/>
    </xf>
    <xf numFmtId="164" fontId="4" fillId="2" borderId="1" xfId="2" applyFont="1" applyFill="1" applyBorder="1" applyAlignment="1">
      <alignment horizontal="right" wrapText="1"/>
    </xf>
    <xf numFmtId="165" fontId="4" fillId="2" borderId="1" xfId="2" applyNumberFormat="1" applyFont="1" applyFill="1" applyBorder="1" applyAlignment="1">
      <alignment horizontal="right" wrapText="1"/>
    </xf>
    <xf numFmtId="49" fontId="4" fillId="2" borderId="1" xfId="2" applyNumberFormat="1" applyFont="1" applyFill="1" applyBorder="1" applyAlignment="1">
      <alignment horizontal="right"/>
    </xf>
    <xf numFmtId="3" fontId="4" fillId="2" borderId="0" xfId="2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3" fontId="4" fillId="2" borderId="1" xfId="2" quotePrefix="1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wrapText="1"/>
    </xf>
    <xf numFmtId="167" fontId="4" fillId="0" borderId="1" xfId="9" applyNumberFormat="1" applyFont="1" applyFill="1" applyBorder="1"/>
    <xf numFmtId="167" fontId="4" fillId="0" borderId="1" xfId="1" applyNumberFormat="1" applyFont="1" applyFill="1" applyBorder="1" applyAlignment="1">
      <alignment horizontal="center" wrapText="1"/>
    </xf>
    <xf numFmtId="169" fontId="4" fillId="0" borderId="1" xfId="3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3" fontId="4" fillId="3" borderId="1" xfId="2" applyNumberFormat="1" applyFont="1" applyFill="1" applyBorder="1" applyAlignment="1" applyProtection="1">
      <alignment horizontal="right"/>
    </xf>
    <xf numFmtId="165" fontId="4" fillId="3" borderId="1" xfId="2" applyNumberFormat="1" applyFont="1" applyFill="1" applyBorder="1" applyAlignment="1">
      <alignment horizontal="right"/>
    </xf>
    <xf numFmtId="4" fontId="4" fillId="3" borderId="1" xfId="2" applyNumberFormat="1" applyFont="1" applyFill="1" applyBorder="1" applyAlignment="1">
      <alignment horizontal="right"/>
    </xf>
    <xf numFmtId="3" fontId="4" fillId="3" borderId="1" xfId="0" applyNumberFormat="1" applyFont="1" applyFill="1" applyBorder="1"/>
    <xf numFmtId="0" fontId="4" fillId="3" borderId="1" xfId="0" applyNumberFormat="1" applyFont="1" applyFill="1" applyBorder="1"/>
    <xf numFmtId="3" fontId="4" fillId="3" borderId="1" xfId="6" applyNumberFormat="1" applyFont="1" applyFill="1" applyBorder="1"/>
    <xf numFmtId="167" fontId="4" fillId="3" borderId="1" xfId="1" applyNumberFormat="1" applyFont="1" applyFill="1" applyBorder="1" applyAlignment="1">
      <alignment horizontal="right"/>
    </xf>
    <xf numFmtId="0" fontId="4" fillId="3" borderId="1" xfId="0" applyFont="1" applyFill="1" applyBorder="1"/>
    <xf numFmtId="170" fontId="4" fillId="3" borderId="1" xfId="1" applyNumberFormat="1" applyFont="1" applyFill="1" applyBorder="1"/>
    <xf numFmtId="174" fontId="4" fillId="3" borderId="1" xfId="1" applyNumberFormat="1" applyFont="1" applyFill="1" applyBorder="1" applyAlignment="1" applyProtection="1">
      <alignment horizontal="right"/>
    </xf>
    <xf numFmtId="167" fontId="4" fillId="3" borderId="1" xfId="1" applyNumberFormat="1" applyFont="1" applyFill="1" applyBorder="1"/>
    <xf numFmtId="169" fontId="4" fillId="3" borderId="1" xfId="3" applyNumberFormat="1" applyFont="1" applyFill="1" applyBorder="1"/>
    <xf numFmtId="169" fontId="4" fillId="3" borderId="1" xfId="3" applyNumberFormat="1" applyFont="1" applyFill="1" applyBorder="1" applyAlignment="1" applyProtection="1">
      <alignment horizontal="right"/>
    </xf>
    <xf numFmtId="2" fontId="4" fillId="3" borderId="1" xfId="2" applyNumberFormat="1" applyFont="1" applyFill="1" applyBorder="1" applyAlignment="1">
      <alignment horizontal="right"/>
    </xf>
    <xf numFmtId="169" fontId="4" fillId="3" borderId="1" xfId="2" applyNumberFormat="1" applyFont="1" applyFill="1" applyBorder="1" applyAlignment="1">
      <alignment horizontal="right"/>
    </xf>
    <xf numFmtId="41" fontId="4" fillId="2" borderId="1" xfId="2" applyNumberFormat="1" applyFont="1" applyFill="1" applyBorder="1" applyAlignment="1">
      <alignment horizontal="right"/>
    </xf>
    <xf numFmtId="41" fontId="4" fillId="3" borderId="1" xfId="2" applyNumberFormat="1" applyFont="1" applyFill="1" applyBorder="1" applyAlignment="1">
      <alignment horizontal="right"/>
    </xf>
    <xf numFmtId="0" fontId="4" fillId="0" borderId="1" xfId="0" applyNumberFormat="1" applyFont="1" applyBorder="1"/>
    <xf numFmtId="41" fontId="4" fillId="0" borderId="1" xfId="2" applyNumberFormat="1" applyFont="1" applyFill="1" applyBorder="1" applyAlignment="1">
      <alignment horizontal="right"/>
    </xf>
    <xf numFmtId="3" fontId="4" fillId="0" borderId="1" xfId="0" applyNumberFormat="1" applyFont="1" applyBorder="1"/>
    <xf numFmtId="165" fontId="4" fillId="2" borderId="1" xfId="2" quotePrefix="1" applyNumberFormat="1" applyFont="1" applyFill="1" applyBorder="1" applyAlignment="1">
      <alignment horizontal="right"/>
    </xf>
    <xf numFmtId="1" fontId="4" fillId="2" borderId="0" xfId="2" applyNumberFormat="1" applyFont="1" applyFill="1" applyBorder="1" applyAlignment="1">
      <alignment horizontal="right"/>
    </xf>
    <xf numFmtId="3" fontId="4" fillId="0" borderId="0" xfId="0" applyNumberFormat="1" applyFont="1"/>
    <xf numFmtId="0" fontId="6" fillId="2" borderId="1" xfId="0" applyNumberFormat="1" applyFont="1" applyFill="1" applyBorder="1"/>
    <xf numFmtId="3" fontId="4" fillId="3" borderId="1" xfId="10" applyNumberFormat="1" applyFont="1" applyFill="1" applyBorder="1"/>
    <xf numFmtId="169" fontId="4" fillId="0" borderId="1" xfId="3" applyNumberFormat="1" applyFont="1" applyFill="1" applyBorder="1" applyAlignment="1">
      <alignment wrapText="1"/>
    </xf>
    <xf numFmtId="169" fontId="4" fillId="0" borderId="1" xfId="3" applyNumberFormat="1" applyFont="1" applyFill="1" applyBorder="1" applyAlignment="1" applyProtection="1"/>
    <xf numFmtId="169" fontId="4" fillId="0" borderId="1" xfId="3" applyNumberFormat="1" applyFont="1" applyFill="1" applyBorder="1"/>
    <xf numFmtId="3" fontId="4" fillId="4" borderId="3" xfId="2" applyNumberFormat="1" applyFont="1" applyFill="1" applyBorder="1" applyAlignment="1">
      <alignment horizontal="center" wrapText="1"/>
    </xf>
    <xf numFmtId="3" fontId="4" fillId="4" borderId="3" xfId="2" applyNumberFormat="1" applyFont="1" applyFill="1" applyBorder="1" applyAlignment="1">
      <alignment horizontal="right"/>
    </xf>
    <xf numFmtId="165" fontId="4" fillId="4" borderId="3" xfId="2" applyNumberFormat="1" applyFont="1" applyFill="1" applyBorder="1" applyAlignment="1">
      <alignment horizontal="right"/>
    </xf>
    <xf numFmtId="4" fontId="4" fillId="4" borderId="3" xfId="2" applyNumberFormat="1" applyFont="1" applyFill="1" applyBorder="1" applyAlignment="1">
      <alignment horizontal="right"/>
    </xf>
    <xf numFmtId="1" fontId="4" fillId="4" borderId="3" xfId="2" applyNumberFormat="1" applyFont="1" applyFill="1" applyBorder="1" applyAlignment="1">
      <alignment horizontal="right"/>
    </xf>
    <xf numFmtId="167" fontId="4" fillId="4" borderId="3" xfId="1" applyNumberFormat="1" applyFont="1" applyFill="1" applyBorder="1" applyAlignment="1">
      <alignment horizontal="right"/>
    </xf>
    <xf numFmtId="169" fontId="4" fillId="4" borderId="3" xfId="3" applyNumberFormat="1" applyFont="1" applyFill="1" applyBorder="1" applyAlignment="1">
      <alignment horizontal="right"/>
    </xf>
    <xf numFmtId="3" fontId="4" fillId="0" borderId="0" xfId="2" applyNumberFormat="1" applyFont="1" applyFill="1" applyBorder="1" applyAlignment="1">
      <alignment horizontal="center" wrapText="1"/>
    </xf>
    <xf numFmtId="3" fontId="4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4" fontId="4" fillId="0" borderId="0" xfId="2" applyNumberFormat="1" applyFont="1" applyFill="1" applyBorder="1" applyAlignment="1">
      <alignment horizontal="right"/>
    </xf>
    <xf numFmtId="1" fontId="4" fillId="0" borderId="0" xfId="2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169" fontId="4" fillId="0" borderId="0" xfId="3" applyNumberFormat="1" applyFont="1" applyFill="1" applyBorder="1" applyAlignment="1">
      <alignment horizontal="right"/>
    </xf>
    <xf numFmtId="0" fontId="8" fillId="0" borderId="0" xfId="11" applyFont="1" applyFill="1" applyBorder="1" applyAlignment="1" applyProtection="1">
      <alignment horizontal="center" wrapText="1"/>
    </xf>
    <xf numFmtId="3" fontId="4" fillId="2" borderId="0" xfId="2" applyNumberFormat="1" applyFont="1" applyFill="1" applyBorder="1" applyAlignment="1">
      <alignment horizontal="center" wrapText="1"/>
    </xf>
    <xf numFmtId="165" fontId="4" fillId="2" borderId="0" xfId="2" applyNumberFormat="1" applyFont="1" applyFill="1" applyBorder="1" applyAlignment="1">
      <alignment horizontal="right"/>
    </xf>
    <xf numFmtId="4" fontId="4" fillId="2" borderId="0" xfId="2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9" fontId="4" fillId="2" borderId="0" xfId="3" applyNumberFormat="1" applyFont="1" applyFill="1" applyBorder="1" applyAlignment="1">
      <alignment horizontal="right"/>
    </xf>
    <xf numFmtId="4" fontId="4" fillId="3" borderId="2" xfId="2" applyNumberFormat="1" applyFont="1" applyFill="1" applyBorder="1" applyAlignment="1">
      <alignment horizontal="right" vertical="center" wrapText="1"/>
    </xf>
    <xf numFmtId="3" fontId="4" fillId="2" borderId="2" xfId="2" applyNumberFormat="1" applyFont="1" applyFill="1" applyBorder="1" applyAlignment="1">
      <alignment horizontal="right"/>
    </xf>
    <xf numFmtId="169" fontId="4" fillId="3" borderId="2" xfId="3" applyNumberFormat="1" applyFont="1" applyFill="1" applyBorder="1" applyAlignment="1">
      <alignment horizontal="right"/>
    </xf>
    <xf numFmtId="3" fontId="4" fillId="3" borderId="2" xfId="2" applyNumberFormat="1" applyFont="1" applyFill="1" applyBorder="1" applyAlignment="1">
      <alignment horizontal="center" wrapText="1"/>
    </xf>
    <xf numFmtId="169" fontId="4" fillId="2" borderId="2" xfId="3" applyNumberFormat="1" applyFont="1" applyFill="1" applyBorder="1" applyAlignment="1">
      <alignment horizontal="right"/>
    </xf>
    <xf numFmtId="3" fontId="4" fillId="3" borderId="2" xfId="2" applyNumberFormat="1" applyFont="1" applyFill="1" applyBorder="1" applyAlignment="1">
      <alignment horizontal="right"/>
    </xf>
    <xf numFmtId="3" fontId="4" fillId="4" borderId="4" xfId="2" applyNumberFormat="1" applyFont="1" applyFill="1" applyBorder="1" applyAlignment="1">
      <alignment horizontal="center" wrapText="1"/>
    </xf>
  </cellXfs>
  <cellStyles count="87">
    <cellStyle name="Collegamento ipertestuale" xfId="11" builtinId="8"/>
    <cellStyle name="Comma  - Style1" xfId="12"/>
    <cellStyle name="Comma  - Style1 2" xfId="13"/>
    <cellStyle name="Comma  - Style1 2 2" xfId="14"/>
    <cellStyle name="Comma  - Style1 3" xfId="15"/>
    <cellStyle name="Comma  - Style2" xfId="16"/>
    <cellStyle name="Comma  - Style2 2" xfId="17"/>
    <cellStyle name="Comma  - Style2 2 2" xfId="18"/>
    <cellStyle name="Comma  - Style2 3" xfId="19"/>
    <cellStyle name="Comma  - Style3" xfId="20"/>
    <cellStyle name="Comma  - Style3 2" xfId="21"/>
    <cellStyle name="Comma  - Style3 2 2" xfId="22"/>
    <cellStyle name="Comma  - Style3 3" xfId="23"/>
    <cellStyle name="Comma  - Style4" xfId="24"/>
    <cellStyle name="Comma  - Style4 2" xfId="25"/>
    <cellStyle name="Comma  - Style4 2 2" xfId="26"/>
    <cellStyle name="Comma  - Style4 3" xfId="27"/>
    <cellStyle name="Comma  - Style5" xfId="28"/>
    <cellStyle name="Comma  - Style5 2" xfId="29"/>
    <cellStyle name="Comma  - Style5 2 2" xfId="30"/>
    <cellStyle name="Comma  - Style5 3" xfId="31"/>
    <cellStyle name="Comma  - Style6" xfId="32"/>
    <cellStyle name="Comma  - Style6 2" xfId="33"/>
    <cellStyle name="Comma  - Style6 2 2" xfId="34"/>
    <cellStyle name="Comma  - Style6 3" xfId="35"/>
    <cellStyle name="Comma  - Style7" xfId="36"/>
    <cellStyle name="Comma  - Style7 2" xfId="37"/>
    <cellStyle name="Comma  - Style7 2 2" xfId="38"/>
    <cellStyle name="Comma  - Style7 3" xfId="39"/>
    <cellStyle name="Comma  - Style8" xfId="40"/>
    <cellStyle name="Comma  - Style8 2" xfId="41"/>
    <cellStyle name="Comma  - Style8 2 2" xfId="42"/>
    <cellStyle name="Comma  - Style8 3" xfId="43"/>
    <cellStyle name="Comma [0]_A" xfId="44"/>
    <cellStyle name="Comma_A" xfId="45"/>
    <cellStyle name="Currency [0]_A" xfId="46"/>
    <cellStyle name="Currency_A" xfId="47"/>
    <cellStyle name="Euro" xfId="7"/>
    <cellStyle name="Euro 2" xfId="48"/>
    <cellStyle name="Euro 2 2" xfId="49"/>
    <cellStyle name="Euro 3" xfId="50"/>
    <cellStyle name="Excel Built-in Euro" xfId="51"/>
    <cellStyle name="Excel Built-in Excel Built-in Excel Built-in Migliaia [0] 2 2" xfId="52"/>
    <cellStyle name="Migliaia" xfId="1" builtinId="3"/>
    <cellStyle name="Migliaia (0)_Anagrafe98v" xfId="53"/>
    <cellStyle name="Migliaia [0]" xfId="2" builtinId="6"/>
    <cellStyle name="Migliaia [0] 2" xfId="54"/>
    <cellStyle name="Migliaia [0] 2 2" xfId="55"/>
    <cellStyle name="Migliaia [0] 2 2 2" xfId="56"/>
    <cellStyle name="Migliaia [0] 2 3" xfId="57"/>
    <cellStyle name="Migliaia [0] 3" xfId="58"/>
    <cellStyle name="Migliaia [0] 3 2" xfId="59"/>
    <cellStyle name="Migliaia [0] 4" xfId="5"/>
    <cellStyle name="Migliaia [0] 4 2" xfId="60"/>
    <cellStyle name="Migliaia 2" xfId="61"/>
    <cellStyle name="Migliaia 2 2" xfId="8"/>
    <cellStyle name="Migliaia 2 2 2" xfId="62"/>
    <cellStyle name="Migliaia 2 3" xfId="63"/>
    <cellStyle name="Migliaia 3" xfId="64"/>
    <cellStyle name="Migliaia 3 2" xfId="65"/>
    <cellStyle name="Migliaia 4" xfId="66"/>
    <cellStyle name="Non_definito" xfId="67"/>
    <cellStyle name="Normal - Style1" xfId="68"/>
    <cellStyle name="Normal - Style1 2" xfId="69"/>
    <cellStyle name="Normal - Style1 2 2" xfId="70"/>
    <cellStyle name="Normal - Style1 3" xfId="71"/>
    <cellStyle name="Normal_A" xfId="72"/>
    <cellStyle name="Normale" xfId="0" builtinId="0"/>
    <cellStyle name="Normale 2" xfId="9"/>
    <cellStyle name="Normale 2 2" xfId="73"/>
    <cellStyle name="Normale 3" xfId="74"/>
    <cellStyle name="Normale 3 2" xfId="75"/>
    <cellStyle name="Normale 4" xfId="76"/>
    <cellStyle name="Normale 4 2" xfId="77"/>
    <cellStyle name="Normale 5" xfId="6"/>
    <cellStyle name="Normale 5 2" xfId="78"/>
    <cellStyle name="Normale 6" xfId="10"/>
    <cellStyle name="Normale 6 2" xfId="79"/>
    <cellStyle name="Normale 7" xfId="80"/>
    <cellStyle name="Percentuale" xfId="4" builtinId="5"/>
    <cellStyle name="Update" xfId="81"/>
    <cellStyle name="Update 2" xfId="82"/>
    <cellStyle name="Valuta" xfId="3" builtinId="4"/>
    <cellStyle name="Valuta (0)_Anagrafe98v" xfId="83"/>
    <cellStyle name="Valuta 2" xfId="84"/>
    <cellStyle name="Valuta 2 2" xfId="85"/>
    <cellStyle name="Valuta 3" xfId="86"/>
  </cellStyles>
  <dxfs count="13">
    <dxf>
      <font>
        <condense val="0"/>
        <extend val="0"/>
        <color indexed="10"/>
      </font>
    </dxf>
    <dxf>
      <font>
        <condense val="0"/>
        <extend val="0"/>
        <color indexed="32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  <dxf>
      <font>
        <condense val="0"/>
        <extend val="0"/>
        <color indexed="32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condense val="0"/>
        <extend val="0"/>
        <color indexed="10"/>
      </font>
    </dxf>
    <dxf>
      <font>
        <condense val="0"/>
        <extend val="0"/>
        <color indexed="32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8"/>
      </font>
    </dxf>
    <dxf>
      <font>
        <b/>
        <i val="0"/>
        <condense val="0"/>
        <extend val="0"/>
        <color indexed="10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0</xdr:rowOff>
    </xdr:from>
    <xdr:to>
      <xdr:col>11</xdr:col>
      <xdr:colOff>504825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77400" y="0"/>
          <a:ext cx="449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I COMUNI GLI INDIRIZZI LE SEDI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/>
        </a:p>
      </xdr:txBody>
    </xdr:sp>
    <xdr:clientData/>
  </xdr:twoCellAnchor>
  <xdr:twoCellAnchor>
    <xdr:from>
      <xdr:col>25</xdr:col>
      <xdr:colOff>152400</xdr:colOff>
      <xdr:row>0</xdr:row>
      <xdr:rowOff>0</xdr:rowOff>
    </xdr:from>
    <xdr:to>
      <xdr:col>34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136725" y="0"/>
          <a:ext cx="6591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IL PERSONALE</a:t>
          </a:r>
        </a:p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IL PERSONALE </a:t>
          </a:r>
          <a:endParaRPr lang="it-IT"/>
        </a:p>
      </xdr:txBody>
    </xdr:sp>
    <xdr:clientData/>
  </xdr:twoCellAnchor>
  <xdr:twoCellAnchor>
    <xdr:from>
      <xdr:col>47</xdr:col>
      <xdr:colOff>0</xdr:colOff>
      <xdr:row>0</xdr:row>
      <xdr:rowOff>0</xdr:rowOff>
    </xdr:from>
    <xdr:to>
      <xdr:col>52</xdr:col>
      <xdr:colOff>180975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739050" y="0"/>
          <a:ext cx="3086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ORARI, PRESTITI, ISCRITTI</a:t>
          </a:r>
          <a:endParaRPr lang="it-IT"/>
        </a:p>
      </xdr:txBody>
    </xdr:sp>
    <xdr:clientData/>
  </xdr:twoCellAnchor>
  <xdr:twoCellAnchor>
    <xdr:from>
      <xdr:col>80</xdr:col>
      <xdr:colOff>400050</xdr:colOff>
      <xdr:row>0</xdr:row>
      <xdr:rowOff>0</xdr:rowOff>
    </xdr:from>
    <xdr:to>
      <xdr:col>86</xdr:col>
      <xdr:colOff>304800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2085200" y="0"/>
          <a:ext cx="3781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IL PATRIMONIO: LIBRI, VIDEO, CD ROM</a:t>
          </a:r>
          <a:endParaRPr lang="it-IT"/>
        </a:p>
      </xdr:txBody>
    </xdr:sp>
    <xdr:clientData/>
  </xdr:twoCellAnchor>
  <xdr:twoCellAnchor>
    <xdr:from>
      <xdr:col>96</xdr:col>
      <xdr:colOff>381000</xdr:colOff>
      <xdr:row>0</xdr:row>
      <xdr:rowOff>0</xdr:rowOff>
    </xdr:from>
    <xdr:to>
      <xdr:col>104</xdr:col>
      <xdr:colOff>257175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4867750" y="0"/>
          <a:ext cx="2781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ACQUISTI, DONAZIONI E SCARTI</a:t>
          </a:r>
          <a:endParaRPr lang="it-IT"/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37545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LE ENTRATE</a:t>
          </a:r>
          <a:endParaRPr lang="it-IT"/>
        </a:p>
      </xdr:txBody>
    </xdr:sp>
    <xdr:clientData/>
  </xdr:twoCellAnchor>
  <xdr:twoCellAnchor>
    <xdr:from>
      <xdr:col>119</xdr:col>
      <xdr:colOff>276225</xdr:colOff>
      <xdr:row>0</xdr:row>
      <xdr:rowOff>0</xdr:rowOff>
    </xdr:from>
    <xdr:to>
      <xdr:col>122</xdr:col>
      <xdr:colOff>66675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02746175" y="0"/>
          <a:ext cx="3409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LE SPESE CORRENTI</a:t>
          </a:r>
          <a:endParaRPr lang="it-IT"/>
        </a:p>
      </xdr:txBody>
    </xdr:sp>
    <xdr:clientData/>
  </xdr:twoCellAnchor>
  <xdr:twoCellAnchor>
    <xdr:from>
      <xdr:col>129</xdr:col>
      <xdr:colOff>657225</xdr:colOff>
      <xdr:row>0</xdr:row>
      <xdr:rowOff>0</xdr:rowOff>
    </xdr:from>
    <xdr:to>
      <xdr:col>132</xdr:col>
      <xdr:colOff>752475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15147725" y="0"/>
          <a:ext cx="4600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GLI INVESTIMENTI</a:t>
          </a:r>
          <a:endParaRPr lang="it-I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estionarioregionale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oglio1"/>
      <sheetName val="questionario2014"/>
      <sheetName val="Foglio3"/>
      <sheetName val="Foglio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778"/>
  <sheetViews>
    <sheetView tabSelected="1" zoomScale="110" zoomScaleNormal="110" workbookViewId="0">
      <pane xSplit="2" ySplit="1" topLeftCell="E71" activePane="bottomRight" state="frozen"/>
      <selection pane="topRight" activeCell="B1" sqref="B1"/>
      <selection pane="bottomLeft" activeCell="A2" sqref="A2"/>
      <selection pane="bottomRight" activeCell="L82" sqref="L82"/>
    </sheetView>
  </sheetViews>
  <sheetFormatPr defaultRowHeight="14.25" x14ac:dyDescent="0.2"/>
  <cols>
    <col min="1" max="1" width="9.140625" style="41"/>
    <col min="2" max="2" width="23" style="139" customWidth="1"/>
    <col min="3" max="3" width="15" style="41" customWidth="1"/>
    <col min="4" max="4" width="11.140625" style="41" customWidth="1"/>
    <col min="5" max="5" width="46.5703125" style="41" customWidth="1"/>
    <col min="6" max="6" width="12" style="41" customWidth="1"/>
    <col min="7" max="7" width="26.85546875" style="41" customWidth="1"/>
    <col min="8" max="8" width="15.42578125" style="41" customWidth="1"/>
    <col min="9" max="10" width="15.140625" style="41" customWidth="1"/>
    <col min="11" max="11" width="15.5703125" style="41" customWidth="1"/>
    <col min="12" max="12" width="12" style="41" customWidth="1"/>
    <col min="13" max="13" width="12.7109375" style="41" customWidth="1"/>
    <col min="14" max="14" width="16.28515625" style="41" customWidth="1"/>
    <col min="15" max="16" width="13.140625" style="41" customWidth="1"/>
    <col min="17" max="17" width="13.85546875" style="41" customWidth="1"/>
    <col min="18" max="18" width="12.7109375" style="41" customWidth="1"/>
    <col min="19" max="19" width="13.85546875" style="41" customWidth="1"/>
    <col min="20" max="20" width="23.7109375" style="41" customWidth="1"/>
    <col min="21" max="21" width="23.5703125" style="41" customWidth="1"/>
    <col min="22" max="22" width="10.28515625" style="41" customWidth="1"/>
    <col min="23" max="23" width="11.5703125" style="41" customWidth="1"/>
    <col min="24" max="24" width="12.28515625" style="41" customWidth="1"/>
    <col min="25" max="25" width="10.5703125" style="41" customWidth="1"/>
    <col min="26" max="26" width="12" style="41" customWidth="1"/>
    <col min="27" max="27" width="10.28515625" style="41" customWidth="1"/>
    <col min="28" max="28" width="12" style="41" customWidth="1"/>
    <col min="29" max="29" width="10.28515625" style="41" customWidth="1"/>
    <col min="30" max="30" width="12" style="41" customWidth="1"/>
    <col min="31" max="31" width="10.28515625" style="41" customWidth="1"/>
    <col min="32" max="32" width="12" style="41" customWidth="1"/>
    <col min="33" max="33" width="10.28515625" style="41" customWidth="1"/>
    <col min="34" max="34" width="12" style="41" customWidth="1"/>
    <col min="35" max="38" width="13.85546875" style="41" customWidth="1"/>
    <col min="39" max="39" width="12.85546875" style="41" customWidth="1"/>
    <col min="40" max="40" width="14" style="41" customWidth="1"/>
    <col min="41" max="41" width="12.85546875" style="41" customWidth="1"/>
    <col min="42" max="42" width="12.85546875" style="140" customWidth="1"/>
    <col min="43" max="43" width="13.85546875" style="41" customWidth="1"/>
    <col min="44" max="44" width="16.140625" style="141" customWidth="1"/>
    <col min="45" max="45" width="13.42578125" style="117" customWidth="1"/>
    <col min="46" max="46" width="13.140625" style="117" customWidth="1"/>
    <col min="47" max="47" width="15.5703125" style="117" customWidth="1"/>
    <col min="48" max="50" width="15.42578125" style="117" customWidth="1"/>
    <col min="51" max="51" width="15.42578125" style="117" hidden="1" customWidth="1"/>
    <col min="52" max="52" width="13.140625" style="117" hidden="1" customWidth="1"/>
    <col min="53" max="53" width="15.5703125" style="117" hidden="1" customWidth="1"/>
    <col min="54" max="55" width="13.42578125" style="117" hidden="1" customWidth="1"/>
    <col min="56" max="56" width="15.5703125" style="117" hidden="1" customWidth="1"/>
    <col min="57" max="57" width="11.7109375" style="117" customWidth="1"/>
    <col min="58" max="62" width="15.5703125" style="117" customWidth="1"/>
    <col min="63" max="63" width="14.7109375" style="117" customWidth="1"/>
    <col min="64" max="65" width="15.5703125" style="117" customWidth="1"/>
    <col min="66" max="66" width="15.5703125" style="117" hidden="1" customWidth="1"/>
    <col min="67" max="74" width="15.5703125" style="117" customWidth="1"/>
    <col min="75" max="75" width="14.5703125" style="117" bestFit="1" customWidth="1"/>
    <col min="76" max="78" width="14.5703125" style="142" customWidth="1"/>
    <col min="79" max="79" width="12.5703125" style="117" customWidth="1"/>
    <col min="80" max="80" width="12" style="117" customWidth="1"/>
    <col min="81" max="81" width="12.28515625" style="117" bestFit="1" customWidth="1"/>
    <col min="82" max="82" width="7" style="117" customWidth="1"/>
    <col min="83" max="83" width="5.85546875" style="117" customWidth="1"/>
    <col min="84" max="84" width="13.28515625" style="117" customWidth="1"/>
    <col min="85" max="85" width="7.5703125" style="117" bestFit="1" customWidth="1"/>
    <col min="86" max="86" width="12.140625" style="117" customWidth="1"/>
    <col min="87" max="87" width="12.5703125" style="117" customWidth="1"/>
    <col min="88" max="88" width="14.5703125" style="117" customWidth="1"/>
    <col min="89" max="89" width="12.5703125" style="117" customWidth="1"/>
    <col min="90" max="91" width="13.85546875" style="117" customWidth="1"/>
    <col min="92" max="93" width="14" style="117" customWidth="1"/>
    <col min="94" max="94" width="12" style="117" customWidth="1"/>
    <col min="95" max="95" width="19" style="117" customWidth="1"/>
    <col min="96" max="96" width="13.140625" style="117" customWidth="1"/>
    <col min="97" max="97" width="12.5703125" style="117" hidden="1" customWidth="1"/>
    <col min="98" max="98" width="13.42578125" style="117" hidden="1" customWidth="1"/>
    <col min="99" max="99" width="12.28515625" style="117" customWidth="1"/>
    <col min="100" max="100" width="12.5703125" style="117" hidden="1" customWidth="1"/>
    <col min="101" max="101" width="13.42578125" style="117" hidden="1" customWidth="1"/>
    <col min="102" max="102" width="11.28515625" style="117" hidden="1" customWidth="1"/>
    <col min="103" max="103" width="12.28515625" style="117" customWidth="1"/>
    <col min="104" max="104" width="13.28515625" style="117" customWidth="1"/>
    <col min="105" max="105" width="12.85546875" style="117" customWidth="1"/>
    <col min="106" max="106" width="12.28515625" style="117" customWidth="1"/>
    <col min="107" max="107" width="11.140625" style="117" customWidth="1"/>
    <col min="108" max="108" width="15" style="117" customWidth="1"/>
    <col min="109" max="109" width="16.85546875" style="117" customWidth="1"/>
    <col min="110" max="110" width="12.28515625" style="117" customWidth="1"/>
    <col min="111" max="111" width="15" style="117" customWidth="1"/>
    <col min="112" max="116" width="15.5703125" style="142" customWidth="1"/>
    <col min="117" max="117" width="16.42578125" style="117" bestFit="1" customWidth="1"/>
    <col min="118" max="118" width="19.5703125" style="143" customWidth="1"/>
    <col min="119" max="119" width="16.85546875" style="143" customWidth="1"/>
    <col min="120" max="120" width="15.7109375" style="143" customWidth="1"/>
    <col min="121" max="121" width="16.5703125" style="143" customWidth="1"/>
    <col min="122" max="122" width="22" style="143" customWidth="1"/>
    <col min="123" max="123" width="20.140625" style="143" customWidth="1"/>
    <col min="124" max="124" width="16.140625" style="143" customWidth="1"/>
    <col min="125" max="125" width="19.42578125" style="143" bestFit="1" customWidth="1"/>
    <col min="126" max="126" width="16.42578125" style="143" bestFit="1" customWidth="1"/>
    <col min="127" max="127" width="16.140625" style="143" customWidth="1"/>
    <col min="128" max="128" width="21.28515625" style="143" customWidth="1"/>
    <col min="129" max="129" width="16.42578125" style="143" bestFit="1" customWidth="1"/>
    <col min="130" max="130" width="21.7109375" style="143" customWidth="1"/>
    <col min="131" max="131" width="23.42578125" style="143" customWidth="1"/>
    <col min="132" max="132" width="22.42578125" style="143" customWidth="1"/>
    <col min="133" max="133" width="18.42578125" style="143" customWidth="1"/>
    <col min="134" max="134" width="21.7109375" style="143" customWidth="1"/>
    <col min="135" max="135" width="16.5703125" style="143" bestFit="1" customWidth="1"/>
    <col min="136" max="136" width="25.42578125" style="143" customWidth="1"/>
    <col min="137" max="140" width="16.28515625" style="41" customWidth="1"/>
    <col min="141" max="142" width="9.140625" style="41"/>
    <col min="143" max="143" width="9.140625" style="141"/>
    <col min="144" max="144" width="9.140625" style="41"/>
    <col min="145" max="145" width="22" style="143" customWidth="1"/>
    <col min="146" max="147" width="16.42578125" style="143" bestFit="1" customWidth="1"/>
    <col min="148" max="148" width="14.7109375" style="143" bestFit="1" customWidth="1"/>
    <col min="149" max="152" width="14.7109375" style="143" customWidth="1"/>
    <col min="153" max="154" width="14.7109375" style="41" bestFit="1" customWidth="1"/>
    <col min="155" max="16384" width="9.140625" style="41"/>
  </cols>
  <sheetData>
    <row r="1" spans="1:154" s="13" customFormat="1" ht="71.25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1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6" t="s">
        <v>40</v>
      </c>
      <c r="AQ1" s="4" t="s">
        <v>41</v>
      </c>
      <c r="AR1" s="7" t="s">
        <v>42</v>
      </c>
      <c r="AS1" s="8" t="s">
        <v>43</v>
      </c>
      <c r="AT1" s="8" t="s">
        <v>44</v>
      </c>
      <c r="AU1" s="8" t="s">
        <v>45</v>
      </c>
      <c r="AV1" s="9" t="s">
        <v>46</v>
      </c>
      <c r="AW1" s="9" t="s">
        <v>47</v>
      </c>
      <c r="AX1" s="9" t="s">
        <v>48</v>
      </c>
      <c r="AY1" s="9" t="s">
        <v>49</v>
      </c>
      <c r="AZ1" s="9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55</v>
      </c>
      <c r="BF1" s="9" t="s">
        <v>56</v>
      </c>
      <c r="BG1" s="9" t="s">
        <v>57</v>
      </c>
      <c r="BH1" s="9" t="s">
        <v>58</v>
      </c>
      <c r="BI1" s="9" t="s">
        <v>59</v>
      </c>
      <c r="BJ1" s="9" t="s">
        <v>60</v>
      </c>
      <c r="BK1" s="9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9" t="s">
        <v>63</v>
      </c>
      <c r="BU1" s="9" t="s">
        <v>70</v>
      </c>
      <c r="BV1" s="8" t="s">
        <v>71</v>
      </c>
      <c r="BW1" s="8" t="s">
        <v>72</v>
      </c>
      <c r="BX1" s="10" t="s">
        <v>73</v>
      </c>
      <c r="BY1" s="10" t="s">
        <v>74</v>
      </c>
      <c r="BZ1" s="10" t="s">
        <v>75</v>
      </c>
      <c r="CA1" s="8" t="s">
        <v>76</v>
      </c>
      <c r="CB1" s="8" t="s">
        <v>77</v>
      </c>
      <c r="CC1" s="8" t="s">
        <v>78</v>
      </c>
      <c r="CD1" s="8" t="s">
        <v>79</v>
      </c>
      <c r="CE1" s="8" t="s">
        <v>80</v>
      </c>
      <c r="CF1" s="8" t="s">
        <v>81</v>
      </c>
      <c r="CG1" s="8" t="s">
        <v>82</v>
      </c>
      <c r="CH1" s="8" t="s">
        <v>83</v>
      </c>
      <c r="CI1" s="8" t="s">
        <v>84</v>
      </c>
      <c r="CJ1" s="8" t="s">
        <v>85</v>
      </c>
      <c r="CK1" s="8" t="s">
        <v>86</v>
      </c>
      <c r="CL1" s="8" t="s">
        <v>87</v>
      </c>
      <c r="CM1" s="8" t="s">
        <v>88</v>
      </c>
      <c r="CN1" s="8" t="s">
        <v>89</v>
      </c>
      <c r="CO1" s="8" t="s">
        <v>90</v>
      </c>
      <c r="CP1" s="8" t="s">
        <v>91</v>
      </c>
      <c r="CQ1" s="4" t="s">
        <v>92</v>
      </c>
      <c r="CR1" s="4" t="s">
        <v>93</v>
      </c>
      <c r="CS1" s="4" t="s">
        <v>94</v>
      </c>
      <c r="CT1" s="4" t="s">
        <v>95</v>
      </c>
      <c r="CU1" s="4" t="s">
        <v>96</v>
      </c>
      <c r="CV1" s="4" t="s">
        <v>94</v>
      </c>
      <c r="CW1" s="4" t="s">
        <v>95</v>
      </c>
      <c r="CX1" s="4" t="s">
        <v>97</v>
      </c>
      <c r="CY1" s="4" t="s">
        <v>98</v>
      </c>
      <c r="CZ1" s="4" t="s">
        <v>99</v>
      </c>
      <c r="DA1" s="4" t="s">
        <v>100</v>
      </c>
      <c r="DB1" s="4" t="s">
        <v>101</v>
      </c>
      <c r="DC1" s="4" t="s">
        <v>102</v>
      </c>
      <c r="DD1" s="4" t="s">
        <v>103</v>
      </c>
      <c r="DE1" s="4" t="s">
        <v>104</v>
      </c>
      <c r="DF1" s="4" t="s">
        <v>105</v>
      </c>
      <c r="DG1" s="4" t="s">
        <v>82</v>
      </c>
      <c r="DH1" s="10" t="s">
        <v>106</v>
      </c>
      <c r="DI1" s="10" t="s">
        <v>107</v>
      </c>
      <c r="DJ1" s="10" t="s">
        <v>108</v>
      </c>
      <c r="DK1" s="10" t="s">
        <v>109</v>
      </c>
      <c r="DL1" s="10" t="s">
        <v>110</v>
      </c>
      <c r="DM1" s="4" t="s">
        <v>111</v>
      </c>
      <c r="DN1" s="11" t="s">
        <v>112</v>
      </c>
      <c r="DO1" s="11" t="s">
        <v>113</v>
      </c>
      <c r="DP1" s="11" t="s">
        <v>114</v>
      </c>
      <c r="DQ1" s="11" t="s">
        <v>115</v>
      </c>
      <c r="DR1" s="11" t="s">
        <v>116</v>
      </c>
      <c r="DS1" s="11" t="s">
        <v>117</v>
      </c>
      <c r="DT1" s="11" t="s">
        <v>118</v>
      </c>
      <c r="DU1" s="11" t="s">
        <v>119</v>
      </c>
      <c r="DV1" s="11" t="s">
        <v>120</v>
      </c>
      <c r="DW1" s="11" t="s">
        <v>121</v>
      </c>
      <c r="DX1" s="11" t="s">
        <v>122</v>
      </c>
      <c r="DY1" s="11" t="s">
        <v>123</v>
      </c>
      <c r="DZ1" s="11" t="s">
        <v>124</v>
      </c>
      <c r="EA1" s="11" t="s">
        <v>125</v>
      </c>
      <c r="EB1" s="11" t="s">
        <v>126</v>
      </c>
      <c r="EC1" s="11" t="s">
        <v>127</v>
      </c>
      <c r="ED1" s="11" t="s">
        <v>128</v>
      </c>
      <c r="EE1" s="11" t="s">
        <v>121</v>
      </c>
      <c r="EF1" s="12" t="s">
        <v>129</v>
      </c>
      <c r="EG1" s="4" t="s">
        <v>130</v>
      </c>
      <c r="EH1" s="4" t="s">
        <v>131</v>
      </c>
      <c r="EI1" s="4" t="s">
        <v>132</v>
      </c>
      <c r="EJ1" s="4" t="s">
        <v>133</v>
      </c>
      <c r="EK1" s="4" t="s">
        <v>134</v>
      </c>
      <c r="EL1" s="4" t="s">
        <v>135</v>
      </c>
      <c r="EM1" s="7" t="s">
        <v>136</v>
      </c>
      <c r="EN1" s="7" t="s">
        <v>137</v>
      </c>
      <c r="EO1" s="7" t="s">
        <v>441</v>
      </c>
      <c r="EP1" s="7" t="s">
        <v>442</v>
      </c>
      <c r="EQ1" s="7" t="s">
        <v>443</v>
      </c>
      <c r="ER1" s="7" t="s">
        <v>444</v>
      </c>
      <c r="ES1" s="7" t="s">
        <v>138</v>
      </c>
      <c r="ET1" s="7" t="s">
        <v>139</v>
      </c>
      <c r="EU1" s="7" t="s">
        <v>140</v>
      </c>
      <c r="EV1" s="7" t="s">
        <v>445</v>
      </c>
      <c r="EW1" s="7" t="s">
        <v>141</v>
      </c>
      <c r="EX1" s="144" t="s">
        <v>142</v>
      </c>
    </row>
    <row r="2" spans="1:154" x14ac:dyDescent="0.2">
      <c r="A2" s="14" t="s">
        <v>143</v>
      </c>
      <c r="B2" s="15" t="s">
        <v>144</v>
      </c>
      <c r="C2" s="16">
        <v>19185</v>
      </c>
      <c r="D2" s="16">
        <v>2972</v>
      </c>
      <c r="E2" s="17" t="s">
        <v>145</v>
      </c>
      <c r="F2" s="17">
        <v>20020</v>
      </c>
      <c r="G2" s="18" t="s">
        <v>144</v>
      </c>
      <c r="H2" s="17" t="s">
        <v>146</v>
      </c>
      <c r="I2" s="17" t="s">
        <v>147</v>
      </c>
      <c r="J2" s="17" t="s">
        <v>148</v>
      </c>
      <c r="K2" s="17" t="s">
        <v>149</v>
      </c>
      <c r="L2" s="17">
        <v>1974</v>
      </c>
      <c r="M2" s="17" t="s">
        <v>150</v>
      </c>
      <c r="N2" s="17">
        <v>350</v>
      </c>
      <c r="O2" s="17">
        <v>430</v>
      </c>
      <c r="P2" s="17">
        <v>58</v>
      </c>
      <c r="Q2" s="17">
        <v>150</v>
      </c>
      <c r="R2" s="17">
        <v>7</v>
      </c>
      <c r="S2" s="17">
        <v>8</v>
      </c>
      <c r="T2" s="17" t="s">
        <v>151</v>
      </c>
      <c r="U2" s="17" t="s">
        <v>152</v>
      </c>
      <c r="V2" s="17" t="s">
        <v>153</v>
      </c>
      <c r="W2" s="17" t="s">
        <v>154</v>
      </c>
      <c r="X2" s="17">
        <v>36</v>
      </c>
      <c r="Y2" s="17">
        <v>0</v>
      </c>
      <c r="Z2" s="17">
        <v>0</v>
      </c>
      <c r="AA2" s="17">
        <v>1</v>
      </c>
      <c r="AB2" s="17">
        <v>0</v>
      </c>
      <c r="AC2" s="17">
        <v>3</v>
      </c>
      <c r="AD2" s="17">
        <v>1</v>
      </c>
      <c r="AE2" s="17">
        <v>2</v>
      </c>
      <c r="AF2" s="17">
        <v>0</v>
      </c>
      <c r="AG2" s="17">
        <v>1</v>
      </c>
      <c r="AH2" s="17">
        <v>0</v>
      </c>
      <c r="AI2" s="14">
        <f t="shared" ref="AI2:AJ35" si="0">Y2+AA2+AC2+AE2+AG2</f>
        <v>7</v>
      </c>
      <c r="AJ2" s="19">
        <f t="shared" si="0"/>
        <v>1</v>
      </c>
      <c r="AK2" s="17">
        <v>30</v>
      </c>
      <c r="AL2" s="20">
        <f>AI2+AJ2</f>
        <v>8</v>
      </c>
      <c r="AM2" s="17">
        <v>0</v>
      </c>
      <c r="AN2" s="17">
        <v>0</v>
      </c>
      <c r="AO2" s="17">
        <v>0</v>
      </c>
      <c r="AP2" s="17">
        <v>2</v>
      </c>
      <c r="AQ2" s="17">
        <v>0</v>
      </c>
      <c r="AR2" s="17">
        <v>55.3</v>
      </c>
      <c r="AS2" s="21">
        <f>AT2+AU2</f>
        <v>3861</v>
      </c>
      <c r="AT2" s="22">
        <v>2720</v>
      </c>
      <c r="AU2" s="22">
        <v>1141</v>
      </c>
      <c r="AV2" s="21">
        <v>30922</v>
      </c>
      <c r="AW2" s="21">
        <v>24206</v>
      </c>
      <c r="AX2" s="21">
        <v>6716</v>
      </c>
      <c r="AY2" s="21">
        <v>22646</v>
      </c>
      <c r="AZ2" s="21">
        <v>17491</v>
      </c>
      <c r="BA2" s="21">
        <v>5155</v>
      </c>
      <c r="BB2" s="21">
        <v>8276</v>
      </c>
      <c r="BC2" s="21">
        <v>6715</v>
      </c>
      <c r="BD2" s="21">
        <v>1561</v>
      </c>
      <c r="BE2" s="21">
        <v>12439</v>
      </c>
      <c r="BF2" s="21">
        <v>10419</v>
      </c>
      <c r="BG2" s="21">
        <v>2020</v>
      </c>
      <c r="BH2" s="21">
        <v>16462</v>
      </c>
      <c r="BI2" s="21">
        <v>15448</v>
      </c>
      <c r="BJ2" s="21">
        <v>1014</v>
      </c>
      <c r="BK2" s="21">
        <v>5420</v>
      </c>
      <c r="BL2" s="21">
        <v>4971</v>
      </c>
      <c r="BM2" s="21">
        <v>449</v>
      </c>
      <c r="BN2" s="23">
        <f>BK2+BH2</f>
        <v>21882</v>
      </c>
      <c r="BO2" s="23">
        <v>13599</v>
      </c>
      <c r="BP2" s="23">
        <v>12620</v>
      </c>
      <c r="BQ2" s="23">
        <v>979</v>
      </c>
      <c r="BR2" s="23">
        <v>4452</v>
      </c>
      <c r="BS2" s="23">
        <v>4250</v>
      </c>
      <c r="BT2" s="23">
        <v>202</v>
      </c>
      <c r="BU2" s="23">
        <f>BR2+BO2</f>
        <v>18051</v>
      </c>
      <c r="BV2" s="24">
        <f>AV2+BE2+BH2+BK2+BO2+BR2</f>
        <v>83294</v>
      </c>
      <c r="BW2" s="24">
        <f>AV2+BE2+BH2+BK2</f>
        <v>65243</v>
      </c>
      <c r="BX2" s="16">
        <v>410</v>
      </c>
      <c r="BY2" s="25">
        <v>4149</v>
      </c>
      <c r="BZ2" s="26">
        <v>341</v>
      </c>
      <c r="CA2" s="27">
        <v>32451</v>
      </c>
      <c r="CB2" s="27">
        <v>11133</v>
      </c>
      <c r="CC2" s="27">
        <v>283</v>
      </c>
      <c r="CD2" s="27"/>
      <c r="CE2" s="27"/>
      <c r="CF2" s="27">
        <v>75</v>
      </c>
      <c r="CG2" s="27">
        <v>2</v>
      </c>
      <c r="CH2" s="27">
        <v>5881</v>
      </c>
      <c r="CI2" s="27">
        <v>337</v>
      </c>
      <c r="CJ2" s="27">
        <f>SUM(CC2:CI2)</f>
        <v>6578</v>
      </c>
      <c r="CK2" s="27">
        <v>1116</v>
      </c>
      <c r="CL2" s="24">
        <f t="shared" ref="CL2:CL35" si="1">CJ2+CA2</f>
        <v>39029</v>
      </c>
      <c r="CM2" s="28">
        <f>CN2+CO2</f>
        <v>3903</v>
      </c>
      <c r="CN2" s="22">
        <v>3877</v>
      </c>
      <c r="CO2" s="22">
        <v>26</v>
      </c>
      <c r="CP2" s="24">
        <f t="shared" ref="CP2:CP38" si="2">CM2-CN2-CO2</f>
        <v>0</v>
      </c>
      <c r="CQ2" s="27">
        <v>2942</v>
      </c>
      <c r="CR2" s="27">
        <v>2225</v>
      </c>
      <c r="CS2" s="27">
        <v>1183</v>
      </c>
      <c r="CT2" s="27">
        <v>1042</v>
      </c>
      <c r="CU2" s="27">
        <v>717</v>
      </c>
      <c r="CV2" s="27">
        <v>552</v>
      </c>
      <c r="CW2" s="27">
        <v>165</v>
      </c>
      <c r="CX2" s="24"/>
      <c r="CY2" s="27"/>
      <c r="CZ2" s="27">
        <v>37</v>
      </c>
      <c r="DA2" s="27">
        <v>9</v>
      </c>
      <c r="DB2" s="27">
        <v>1</v>
      </c>
      <c r="DC2" s="1">
        <v>502</v>
      </c>
      <c r="DD2" s="1">
        <v>406</v>
      </c>
      <c r="DE2" s="1">
        <v>96</v>
      </c>
      <c r="DF2" s="29"/>
      <c r="DG2" s="29"/>
      <c r="DH2" s="30">
        <v>10528</v>
      </c>
      <c r="DI2" s="30">
        <v>4552.0586111111115</v>
      </c>
      <c r="DJ2" s="31">
        <f>DK2+DL2</f>
        <v>493</v>
      </c>
      <c r="DK2" s="22">
        <v>464</v>
      </c>
      <c r="DL2" s="22">
        <v>29</v>
      </c>
      <c r="DM2" s="31">
        <v>116028</v>
      </c>
      <c r="DN2" s="32">
        <v>279944.90000000002</v>
      </c>
      <c r="DO2" s="32">
        <v>30900</v>
      </c>
      <c r="DP2" s="32">
        <v>7100</v>
      </c>
      <c r="DQ2" s="32">
        <v>5500</v>
      </c>
      <c r="DR2" s="32"/>
      <c r="DS2" s="33">
        <v>20683</v>
      </c>
      <c r="DT2" s="33">
        <v>18649.303213124997</v>
      </c>
      <c r="DU2" s="33">
        <f>8716+2900</f>
        <v>11616</v>
      </c>
      <c r="DV2" s="33">
        <v>43777</v>
      </c>
      <c r="DW2" s="33">
        <v>7200</v>
      </c>
      <c r="DX2" s="34">
        <f t="shared" ref="DX2:DX8" si="3">SUM(DN2:DW2)</f>
        <v>425370.203213125</v>
      </c>
      <c r="DY2" s="33">
        <v>9804</v>
      </c>
      <c r="DZ2" s="34"/>
      <c r="EA2" s="34"/>
      <c r="EB2" s="34"/>
      <c r="EC2" s="33">
        <v>5999.96</v>
      </c>
      <c r="ED2" s="34"/>
      <c r="EE2" s="34"/>
      <c r="EF2" s="34">
        <f>SUM(DY2:EE2)</f>
        <v>15803.96</v>
      </c>
      <c r="EG2" s="35">
        <f t="shared" ref="EG2:EG25" si="4">AS2/C2</f>
        <v>0.20125097732603597</v>
      </c>
      <c r="EH2" s="36">
        <f t="shared" ref="EH2:EH25" si="5">BW2/C2</f>
        <v>3.400729736773521</v>
      </c>
      <c r="EI2" s="34">
        <f>DX2/BW2</f>
        <v>6.5197830144709013</v>
      </c>
      <c r="EJ2" s="37">
        <f t="shared" ref="EJ2:EJ25" si="6">DX2/C2</f>
        <v>22.172019974622099</v>
      </c>
      <c r="EK2" s="36">
        <f>BW2/(CA2+CJ2)</f>
        <v>1.6716544108227216</v>
      </c>
      <c r="EL2" s="38">
        <f t="shared" ref="EL2:EL26" si="7">(CQ2+DC2)/C2*1000</f>
        <v>179.51524628616104</v>
      </c>
      <c r="EM2" s="39">
        <f t="shared" ref="EM2:EM26" si="8">DI2/C2</f>
        <v>0.2372717545536154</v>
      </c>
      <c r="EN2" s="40">
        <f t="shared" ref="EN2:EN36" si="9">(AV2+BE2+BO2+BR2)/AS2</f>
        <v>15.905723905723907</v>
      </c>
      <c r="EO2" s="34">
        <f t="shared" ref="EO2:EO36" si="10">costolibro1*AV2</f>
        <v>340142</v>
      </c>
      <c r="EP2" s="34">
        <f t="shared" ref="EP2:EP36" si="11">costolibro1*BO2</f>
        <v>149589</v>
      </c>
      <c r="EQ2" s="34">
        <f t="shared" ref="EQ2:EQ36" si="12">BE2*costomultimediale1</f>
        <v>24878</v>
      </c>
      <c r="ER2" s="34">
        <f t="shared" ref="ER2:ER36" si="13">BR2*costomultimediale1</f>
        <v>8904</v>
      </c>
      <c r="ES2" s="34">
        <f>DI2</f>
        <v>4552.0586111111115</v>
      </c>
      <c r="ET2" s="34">
        <f>DA2*1.5*2*200</f>
        <v>5400</v>
      </c>
      <c r="EU2" s="34">
        <f>CZ2*3*200</f>
        <v>22200</v>
      </c>
      <c r="EV2" s="34">
        <f t="shared" ref="EV2:EV35" si="14">9*BZ2</f>
        <v>3069</v>
      </c>
      <c r="EW2" s="14">
        <f>EO2+EP2+EQ2+ER2+ES2+ET2+EU2+EV2</f>
        <v>558734.05861111113</v>
      </c>
      <c r="EX2" s="145">
        <f>ER2+EP2+ES2+EV2</f>
        <v>166114.0586111111</v>
      </c>
    </row>
    <row r="3" spans="1:154" x14ac:dyDescent="0.2">
      <c r="A3" s="14" t="s">
        <v>155</v>
      </c>
      <c r="B3" s="15" t="s">
        <v>156</v>
      </c>
      <c r="C3" s="16">
        <v>11538</v>
      </c>
      <c r="D3" s="16">
        <v>1901</v>
      </c>
      <c r="E3" s="17" t="s">
        <v>157</v>
      </c>
      <c r="F3" s="17">
        <v>20021</v>
      </c>
      <c r="G3" s="18" t="s">
        <v>156</v>
      </c>
      <c r="H3" s="17" t="s">
        <v>158</v>
      </c>
      <c r="I3" s="17" t="s">
        <v>159</v>
      </c>
      <c r="J3" s="17" t="s">
        <v>160</v>
      </c>
      <c r="K3" s="17" t="s">
        <v>161</v>
      </c>
      <c r="L3" s="17">
        <v>1990</v>
      </c>
      <c r="M3" s="17" t="s">
        <v>150</v>
      </c>
      <c r="N3" s="17">
        <v>371</v>
      </c>
      <c r="O3" s="17">
        <v>423</v>
      </c>
      <c r="P3" s="17">
        <v>100</v>
      </c>
      <c r="Q3" s="17">
        <v>62</v>
      </c>
      <c r="R3" s="17">
        <v>4</v>
      </c>
      <c r="S3" s="17">
        <v>4</v>
      </c>
      <c r="T3" s="17" t="s">
        <v>162</v>
      </c>
      <c r="U3" s="17" t="s">
        <v>152</v>
      </c>
      <c r="V3" s="17" t="s">
        <v>154</v>
      </c>
      <c r="W3" s="17" t="s">
        <v>153</v>
      </c>
      <c r="X3" s="17">
        <v>12</v>
      </c>
      <c r="Y3" s="17">
        <v>0</v>
      </c>
      <c r="Z3" s="17">
        <v>1</v>
      </c>
      <c r="AA3" s="17">
        <v>0</v>
      </c>
      <c r="AB3" s="17">
        <v>0</v>
      </c>
      <c r="AC3" s="17">
        <v>0</v>
      </c>
      <c r="AD3" s="17">
        <v>1</v>
      </c>
      <c r="AE3" s="17">
        <v>1</v>
      </c>
      <c r="AF3" s="17">
        <v>1</v>
      </c>
      <c r="AG3" s="17">
        <v>0</v>
      </c>
      <c r="AH3" s="17">
        <v>0</v>
      </c>
      <c r="AI3" s="42">
        <f t="shared" si="0"/>
        <v>1</v>
      </c>
      <c r="AJ3" s="43">
        <f t="shared" si="0"/>
        <v>3</v>
      </c>
      <c r="AK3" s="17">
        <v>48</v>
      </c>
      <c r="AL3" s="17">
        <v>4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31</v>
      </c>
      <c r="AS3" s="21">
        <f t="shared" ref="AS3:AS35" si="15">AT3+AU3</f>
        <v>1030</v>
      </c>
      <c r="AT3" s="22">
        <v>789</v>
      </c>
      <c r="AU3" s="22">
        <v>241</v>
      </c>
      <c r="AV3" s="21">
        <v>5599</v>
      </c>
      <c r="AW3" s="21">
        <v>3992</v>
      </c>
      <c r="AX3" s="21">
        <v>1607</v>
      </c>
      <c r="AY3" s="21">
        <v>4183</v>
      </c>
      <c r="AZ3" s="21">
        <v>2948</v>
      </c>
      <c r="BA3" s="21">
        <v>1235</v>
      </c>
      <c r="BB3" s="21">
        <v>1416</v>
      </c>
      <c r="BC3" s="21">
        <v>1044</v>
      </c>
      <c r="BD3" s="21">
        <v>372</v>
      </c>
      <c r="BE3" s="21">
        <v>1544</v>
      </c>
      <c r="BF3" s="21">
        <v>1303</v>
      </c>
      <c r="BG3" s="21">
        <v>241</v>
      </c>
      <c r="BH3" s="21">
        <v>4367</v>
      </c>
      <c r="BI3" s="21">
        <v>4136</v>
      </c>
      <c r="BJ3" s="21">
        <v>231</v>
      </c>
      <c r="BK3" s="21">
        <v>1740</v>
      </c>
      <c r="BL3" s="21">
        <v>1673</v>
      </c>
      <c r="BM3" s="21">
        <v>67</v>
      </c>
      <c r="BN3" s="23">
        <f>BK3+BH3</f>
        <v>6107</v>
      </c>
      <c r="BO3" s="23">
        <v>3388</v>
      </c>
      <c r="BP3" s="23">
        <v>3090</v>
      </c>
      <c r="BQ3" s="23">
        <v>298</v>
      </c>
      <c r="BR3" s="23">
        <v>1032</v>
      </c>
      <c r="BS3" s="23">
        <v>955</v>
      </c>
      <c r="BT3" s="23">
        <v>77</v>
      </c>
      <c r="BU3" s="23">
        <f>BR3+BO3</f>
        <v>4420</v>
      </c>
      <c r="BV3" s="24">
        <f t="shared" ref="BV3:BV35" si="16">AV3+BE3+BH3+BK3+BO3+BR3</f>
        <v>17670</v>
      </c>
      <c r="BW3" s="24">
        <f t="shared" ref="BW3:BW35" si="17">AV3+BE3+BH3+BK3</f>
        <v>13250</v>
      </c>
      <c r="BX3" s="16">
        <v>247</v>
      </c>
      <c r="BY3" s="25">
        <v>2512</v>
      </c>
      <c r="BZ3" s="26">
        <v>82</v>
      </c>
      <c r="CA3" s="27">
        <v>28105</v>
      </c>
      <c r="CB3" s="27">
        <v>10079</v>
      </c>
      <c r="CC3" s="27">
        <v>1269</v>
      </c>
      <c r="CD3" s="27"/>
      <c r="CE3" s="27"/>
      <c r="CF3" s="27">
        <v>135</v>
      </c>
      <c r="CG3" s="27">
        <v>15</v>
      </c>
      <c r="CH3" s="27">
        <v>1175</v>
      </c>
      <c r="CI3" s="27">
        <v>108</v>
      </c>
      <c r="CJ3" s="44">
        <f>SUM(CC3:CI3)</f>
        <v>2702</v>
      </c>
      <c r="CK3" s="27">
        <v>200</v>
      </c>
      <c r="CL3" s="24">
        <f t="shared" si="1"/>
        <v>30807</v>
      </c>
      <c r="CM3" s="28">
        <f>CN3+CO3</f>
        <v>456</v>
      </c>
      <c r="CN3" s="22">
        <v>415</v>
      </c>
      <c r="CO3" s="22">
        <v>41</v>
      </c>
      <c r="CP3" s="24">
        <f t="shared" si="2"/>
        <v>0</v>
      </c>
      <c r="CQ3" s="27">
        <v>478</v>
      </c>
      <c r="CR3" s="27">
        <v>347</v>
      </c>
      <c r="CS3" s="27">
        <v>236</v>
      </c>
      <c r="CT3" s="27">
        <v>111</v>
      </c>
      <c r="CU3" s="27">
        <v>131</v>
      </c>
      <c r="CV3" s="27">
        <v>111</v>
      </c>
      <c r="CW3" s="27">
        <v>20</v>
      </c>
      <c r="CX3" s="27"/>
      <c r="CY3" s="27">
        <v>31</v>
      </c>
      <c r="CZ3" s="24"/>
      <c r="DA3" s="24">
        <v>5</v>
      </c>
      <c r="DB3" s="27">
        <v>1</v>
      </c>
      <c r="DC3" s="1">
        <v>35</v>
      </c>
      <c r="DD3" s="1">
        <v>20</v>
      </c>
      <c r="DE3" s="1">
        <v>15</v>
      </c>
      <c r="DF3" s="45"/>
      <c r="DG3" s="45"/>
      <c r="DH3" s="30">
        <v>4753</v>
      </c>
      <c r="DI3" s="30">
        <v>2076.88</v>
      </c>
      <c r="DJ3" s="31">
        <f t="shared" ref="DJ3:DJ35" si="18">DK3+DL3</f>
        <v>210</v>
      </c>
      <c r="DK3" s="22">
        <v>193</v>
      </c>
      <c r="DL3" s="22">
        <v>17</v>
      </c>
      <c r="DM3" s="24">
        <v>40122</v>
      </c>
      <c r="DN3" s="34">
        <v>120000</v>
      </c>
      <c r="DO3" s="34">
        <v>9277.3616249999995</v>
      </c>
      <c r="DP3" s="34"/>
      <c r="DQ3" s="34"/>
      <c r="DR3" s="34"/>
      <c r="DS3" s="34">
        <v>2000</v>
      </c>
      <c r="DT3" s="34">
        <v>12483.382656874999</v>
      </c>
      <c r="DU3" s="34">
        <v>4010</v>
      </c>
      <c r="DV3" s="34">
        <v>10000</v>
      </c>
      <c r="DW3" s="34"/>
      <c r="DX3" s="34">
        <f t="shared" si="3"/>
        <v>157770.74428187503</v>
      </c>
      <c r="DY3" s="34"/>
      <c r="DZ3" s="34"/>
      <c r="EA3" s="34"/>
      <c r="EB3" s="34"/>
      <c r="EC3" s="34"/>
      <c r="ED3" s="34"/>
      <c r="EE3" s="34"/>
      <c r="EF3" s="34">
        <f>SUM(DY3:EE3)</f>
        <v>0</v>
      </c>
      <c r="EG3" s="35">
        <f t="shared" si="4"/>
        <v>8.9270237476165706E-2</v>
      </c>
      <c r="EH3" s="36">
        <f t="shared" si="5"/>
        <v>1.1483792685040735</v>
      </c>
      <c r="EI3" s="34">
        <f t="shared" ref="EI3:EI36" si="19">DX3/BW3</f>
        <v>11.907225983537739</v>
      </c>
      <c r="EJ3" s="37">
        <f t="shared" si="6"/>
        <v>13.674011464887764</v>
      </c>
      <c r="EK3" s="36">
        <f t="shared" ref="EK3:EK36" si="20">BW3/(CA3+CJ3)</f>
        <v>0.43009705586392705</v>
      </c>
      <c r="EL3" s="38">
        <f t="shared" si="7"/>
        <v>44.461778471138842</v>
      </c>
      <c r="EM3" s="39">
        <f t="shared" si="8"/>
        <v>0.18000346680533888</v>
      </c>
      <c r="EN3" s="40">
        <f t="shared" si="9"/>
        <v>11.226213592233009</v>
      </c>
      <c r="EO3" s="34">
        <f t="shared" si="10"/>
        <v>61589</v>
      </c>
      <c r="EP3" s="34">
        <f t="shared" si="11"/>
        <v>37268</v>
      </c>
      <c r="EQ3" s="34">
        <f t="shared" si="12"/>
        <v>3088</v>
      </c>
      <c r="ER3" s="34">
        <f t="shared" si="13"/>
        <v>2064</v>
      </c>
      <c r="ES3" s="34">
        <f t="shared" ref="ES3:ES36" si="21">DI3</f>
        <v>2076.88</v>
      </c>
      <c r="ET3" s="34">
        <f t="shared" ref="ET3:ET36" si="22">DA3*1.5*2*200</f>
        <v>3000</v>
      </c>
      <c r="EU3" s="34">
        <f t="shared" ref="EU3:EV36" si="23">CZ3*3*200</f>
        <v>0</v>
      </c>
      <c r="EV3" s="34">
        <f t="shared" si="14"/>
        <v>738</v>
      </c>
      <c r="EW3" s="14">
        <f t="shared" ref="EW3:EW43" si="24">EO3+EP3+EQ3+ER3+ES3+ET3+EU3+EV3</f>
        <v>109823.88</v>
      </c>
      <c r="EX3" s="145">
        <f t="shared" ref="EX3:EX43" si="25">ER3+EP3+ES3+EV3</f>
        <v>42146.879999999997</v>
      </c>
    </row>
    <row r="4" spans="1:154" x14ac:dyDescent="0.2">
      <c r="A4" s="14" t="s">
        <v>163</v>
      </c>
      <c r="B4" s="46" t="s">
        <v>164</v>
      </c>
      <c r="C4" s="16">
        <v>36164</v>
      </c>
      <c r="D4" s="16">
        <v>5218</v>
      </c>
      <c r="E4" s="43" t="s">
        <v>165</v>
      </c>
      <c r="F4" s="43">
        <v>20021</v>
      </c>
      <c r="G4" s="47" t="s">
        <v>164</v>
      </c>
      <c r="H4" s="43" t="s">
        <v>166</v>
      </c>
      <c r="I4" s="43" t="s">
        <v>167</v>
      </c>
      <c r="J4" s="43" t="s">
        <v>168</v>
      </c>
      <c r="K4" s="43" t="s">
        <v>169</v>
      </c>
      <c r="L4" s="43">
        <v>1952</v>
      </c>
      <c r="M4" s="43" t="s">
        <v>150</v>
      </c>
      <c r="N4" s="43">
        <f t="shared" ref="N4:S4" si="26">N73+N74</f>
        <v>1895</v>
      </c>
      <c r="O4" s="43">
        <f t="shared" si="26"/>
        <v>2260</v>
      </c>
      <c r="P4" s="43">
        <f t="shared" si="26"/>
        <v>283</v>
      </c>
      <c r="Q4" s="43">
        <f t="shared" si="26"/>
        <v>171</v>
      </c>
      <c r="R4" s="43">
        <f t="shared" si="26"/>
        <v>10</v>
      </c>
      <c r="S4" s="43">
        <f t="shared" si="26"/>
        <v>14</v>
      </c>
      <c r="T4" s="43" t="s">
        <v>170</v>
      </c>
      <c r="U4" s="43" t="s">
        <v>152</v>
      </c>
      <c r="V4" s="43" t="s">
        <v>154</v>
      </c>
      <c r="W4" s="43" t="s">
        <v>153</v>
      </c>
      <c r="X4" s="43">
        <f t="shared" ref="X4:AH4" si="27">X73+X74</f>
        <v>5</v>
      </c>
      <c r="Y4" s="43">
        <f t="shared" si="27"/>
        <v>0</v>
      </c>
      <c r="Z4" s="43">
        <v>0</v>
      </c>
      <c r="AA4" s="43">
        <f t="shared" si="27"/>
        <v>0</v>
      </c>
      <c r="AB4" s="43">
        <v>1</v>
      </c>
      <c r="AC4" s="43">
        <f t="shared" si="27"/>
        <v>2</v>
      </c>
      <c r="AD4" s="43">
        <f t="shared" si="27"/>
        <v>1</v>
      </c>
      <c r="AE4" s="43">
        <f t="shared" si="27"/>
        <v>4</v>
      </c>
      <c r="AF4" s="43">
        <f t="shared" si="27"/>
        <v>0</v>
      </c>
      <c r="AG4" s="43">
        <f t="shared" si="27"/>
        <v>0</v>
      </c>
      <c r="AH4" s="43">
        <f t="shared" si="27"/>
        <v>1</v>
      </c>
      <c r="AI4" s="42">
        <f t="shared" si="0"/>
        <v>6</v>
      </c>
      <c r="AJ4" s="43">
        <f t="shared" si="0"/>
        <v>3</v>
      </c>
      <c r="AK4" s="43">
        <v>55</v>
      </c>
      <c r="AL4" s="43">
        <f t="shared" ref="AL4:AL10" si="28">AI4+AJ4</f>
        <v>9</v>
      </c>
      <c r="AM4" s="43">
        <f>AM73+AM74</f>
        <v>1</v>
      </c>
      <c r="AN4" s="43">
        <f>AN73+AN74</f>
        <v>18</v>
      </c>
      <c r="AO4" s="43">
        <f>AO73+AO74</f>
        <v>5</v>
      </c>
      <c r="AP4" s="43">
        <f>AP73+AP74</f>
        <v>1</v>
      </c>
      <c r="AQ4" s="43" t="s">
        <v>154</v>
      </c>
      <c r="AR4" s="43">
        <f>AR73</f>
        <v>58.25</v>
      </c>
      <c r="AS4" s="48">
        <f t="shared" si="15"/>
        <v>6649</v>
      </c>
      <c r="AT4" s="49">
        <f t="shared" ref="AT4:AU4" si="29">AT73+AT74+AT75+AT76+AT77</f>
        <v>4613</v>
      </c>
      <c r="AU4" s="49">
        <f t="shared" si="29"/>
        <v>2036</v>
      </c>
      <c r="AV4" s="49">
        <f>AV73+AV74+AV75+AV76+AV77</f>
        <v>50096</v>
      </c>
      <c r="AW4" s="49">
        <f t="shared" ref="AW4:BT4" si="30">AW73+AW74+AW75+AW76+AW77</f>
        <v>36624</v>
      </c>
      <c r="AX4" s="49">
        <f t="shared" si="30"/>
        <v>13472</v>
      </c>
      <c r="AY4" s="49">
        <f t="shared" si="30"/>
        <v>37663</v>
      </c>
      <c r="AZ4" s="49">
        <f t="shared" si="30"/>
        <v>27416</v>
      </c>
      <c r="BA4" s="49">
        <f t="shared" si="30"/>
        <v>10247</v>
      </c>
      <c r="BB4" s="49">
        <f t="shared" si="30"/>
        <v>12433</v>
      </c>
      <c r="BC4" s="49">
        <f t="shared" si="30"/>
        <v>9208</v>
      </c>
      <c r="BD4" s="49">
        <f t="shared" si="30"/>
        <v>3225</v>
      </c>
      <c r="BE4" s="49">
        <f t="shared" si="30"/>
        <v>19087</v>
      </c>
      <c r="BF4" s="49">
        <f t="shared" si="30"/>
        <v>17305</v>
      </c>
      <c r="BG4" s="49">
        <f t="shared" si="30"/>
        <v>1782</v>
      </c>
      <c r="BH4" s="49">
        <f t="shared" si="30"/>
        <v>29797</v>
      </c>
      <c r="BI4" s="49">
        <f t="shared" si="30"/>
        <v>25124</v>
      </c>
      <c r="BJ4" s="49">
        <f t="shared" si="30"/>
        <v>4673</v>
      </c>
      <c r="BK4" s="49">
        <f t="shared" si="30"/>
        <v>13085</v>
      </c>
      <c r="BL4" s="49">
        <f t="shared" si="30"/>
        <v>12340</v>
      </c>
      <c r="BM4" s="49">
        <f t="shared" si="30"/>
        <v>745</v>
      </c>
      <c r="BN4" s="50">
        <f t="shared" ref="BN4:BN67" si="31">BK4+BH4</f>
        <v>42882</v>
      </c>
      <c r="BO4" s="49">
        <f t="shared" si="30"/>
        <v>21671</v>
      </c>
      <c r="BP4" s="49">
        <f t="shared" si="30"/>
        <v>19593</v>
      </c>
      <c r="BQ4" s="49">
        <f t="shared" si="30"/>
        <v>2078</v>
      </c>
      <c r="BR4" s="49">
        <f t="shared" si="30"/>
        <v>6825</v>
      </c>
      <c r="BS4" s="49">
        <f t="shared" si="30"/>
        <v>6398</v>
      </c>
      <c r="BT4" s="49">
        <f t="shared" si="30"/>
        <v>427</v>
      </c>
      <c r="BU4" s="50">
        <f t="shared" ref="BU4:BU35" si="32">BR4+BO4</f>
        <v>28496</v>
      </c>
      <c r="BV4" s="49">
        <f t="shared" si="16"/>
        <v>140561</v>
      </c>
      <c r="BW4" s="49">
        <f t="shared" si="17"/>
        <v>112065</v>
      </c>
      <c r="BX4" s="16">
        <v>871</v>
      </c>
      <c r="BY4" s="25">
        <v>6078</v>
      </c>
      <c r="BZ4" s="26">
        <v>381</v>
      </c>
      <c r="CA4" s="49">
        <f t="shared" ref="CA4:DW4" si="33">CA73+CA74+CA75+CA76+CA77</f>
        <v>89701</v>
      </c>
      <c r="CB4" s="49">
        <f t="shared" si="33"/>
        <v>39171</v>
      </c>
      <c r="CC4" s="49">
        <f t="shared" si="33"/>
        <v>4787</v>
      </c>
      <c r="CD4" s="49">
        <f t="shared" si="33"/>
        <v>0</v>
      </c>
      <c r="CE4" s="49">
        <f t="shared" si="33"/>
        <v>0</v>
      </c>
      <c r="CF4" s="49">
        <f t="shared" si="33"/>
        <v>301</v>
      </c>
      <c r="CG4" s="49">
        <f t="shared" si="33"/>
        <v>55</v>
      </c>
      <c r="CH4" s="49">
        <f t="shared" si="33"/>
        <v>4306</v>
      </c>
      <c r="CI4" s="49">
        <f t="shared" si="33"/>
        <v>346</v>
      </c>
      <c r="CJ4" s="49">
        <f t="shared" si="33"/>
        <v>9795</v>
      </c>
      <c r="CK4" s="49">
        <f t="shared" si="33"/>
        <v>801</v>
      </c>
      <c r="CL4" s="49">
        <f t="shared" si="1"/>
        <v>99496</v>
      </c>
      <c r="CM4" s="51">
        <f t="shared" ref="CM4:CM36" si="34">CN4+CO4</f>
        <v>4642</v>
      </c>
      <c r="CN4" s="49">
        <f t="shared" si="33"/>
        <v>2578</v>
      </c>
      <c r="CO4" s="49">
        <f t="shared" si="33"/>
        <v>2064</v>
      </c>
      <c r="CP4" s="49">
        <f t="shared" si="2"/>
        <v>0</v>
      </c>
      <c r="CQ4" s="49">
        <f t="shared" si="33"/>
        <v>2459</v>
      </c>
      <c r="CR4" s="49">
        <f t="shared" si="33"/>
        <v>1056</v>
      </c>
      <c r="CS4" s="49">
        <f t="shared" si="33"/>
        <v>769</v>
      </c>
      <c r="CT4" s="49">
        <f t="shared" si="33"/>
        <v>287</v>
      </c>
      <c r="CU4" s="49">
        <f t="shared" si="33"/>
        <v>1403</v>
      </c>
      <c r="CV4" s="49">
        <f t="shared" si="33"/>
        <v>1165</v>
      </c>
      <c r="CW4" s="49">
        <f t="shared" si="33"/>
        <v>238</v>
      </c>
      <c r="CX4" s="49">
        <f t="shared" si="33"/>
        <v>0</v>
      </c>
      <c r="CY4" s="49">
        <f t="shared" si="33"/>
        <v>1299</v>
      </c>
      <c r="CZ4" s="49">
        <f t="shared" si="33"/>
        <v>43</v>
      </c>
      <c r="DA4" s="49">
        <f t="shared" si="33"/>
        <v>16</v>
      </c>
      <c r="DB4" s="49">
        <f t="shared" si="33"/>
        <v>0</v>
      </c>
      <c r="DC4" s="49">
        <f t="shared" si="33"/>
        <v>491</v>
      </c>
      <c r="DD4" s="49">
        <f t="shared" si="33"/>
        <v>427</v>
      </c>
      <c r="DE4" s="49">
        <f t="shared" si="33"/>
        <v>64</v>
      </c>
      <c r="DF4" s="49">
        <f t="shared" si="33"/>
        <v>270</v>
      </c>
      <c r="DG4" s="49">
        <f t="shared" si="33"/>
        <v>11</v>
      </c>
      <c r="DH4" s="49">
        <f t="shared" si="33"/>
        <v>35004</v>
      </c>
      <c r="DI4" s="49">
        <f t="shared" si="33"/>
        <v>16757.180833333332</v>
      </c>
      <c r="DJ4" s="52">
        <f t="shared" si="18"/>
        <v>1062</v>
      </c>
      <c r="DK4" s="49">
        <f t="shared" si="33"/>
        <v>1008</v>
      </c>
      <c r="DL4" s="49">
        <f t="shared" si="33"/>
        <v>54</v>
      </c>
      <c r="DM4" s="49">
        <v>241504</v>
      </c>
      <c r="DN4" s="53">
        <f t="shared" si="33"/>
        <v>290773.95</v>
      </c>
      <c r="DO4" s="53">
        <f t="shared" si="33"/>
        <v>24576.480000000003</v>
      </c>
      <c r="DP4" s="53">
        <f t="shared" si="33"/>
        <v>1987.34</v>
      </c>
      <c r="DQ4" s="53">
        <f t="shared" si="33"/>
        <v>9658.16</v>
      </c>
      <c r="DR4" s="53">
        <f t="shared" si="33"/>
        <v>0</v>
      </c>
      <c r="DS4" s="53">
        <f t="shared" si="33"/>
        <v>18966.84</v>
      </c>
      <c r="DT4" s="53">
        <v>32862.133779249998</v>
      </c>
      <c r="DU4" s="53">
        <f t="shared" si="33"/>
        <v>11374.98</v>
      </c>
      <c r="DV4" s="53">
        <f t="shared" si="33"/>
        <v>83114.720000000001</v>
      </c>
      <c r="DW4" s="53">
        <f t="shared" si="33"/>
        <v>0</v>
      </c>
      <c r="DX4" s="53">
        <f t="shared" si="3"/>
        <v>473314.60377924994</v>
      </c>
      <c r="DY4" s="54"/>
      <c r="DZ4" s="54"/>
      <c r="EA4" s="54"/>
      <c r="EB4" s="54"/>
      <c r="EC4" s="54"/>
      <c r="ED4" s="54"/>
      <c r="EE4" s="53"/>
      <c r="EF4" s="53">
        <f t="shared" ref="EF4" si="35">EF73+EF74+EF75+EF76</f>
        <v>0</v>
      </c>
      <c r="EG4" s="55">
        <f t="shared" si="4"/>
        <v>0.18385687423957528</v>
      </c>
      <c r="EH4" s="56">
        <f t="shared" si="5"/>
        <v>3.0987999115142131</v>
      </c>
      <c r="EI4" s="53">
        <f t="shared" si="19"/>
        <v>4.2235720678110908</v>
      </c>
      <c r="EJ4" s="57">
        <f t="shared" si="6"/>
        <v>13.088004750006911</v>
      </c>
      <c r="EK4" s="56">
        <f t="shared" si="20"/>
        <v>1.1263266864999597</v>
      </c>
      <c r="EL4" s="58">
        <f t="shared" si="7"/>
        <v>81.572834863400075</v>
      </c>
      <c r="EM4" s="59">
        <f t="shared" si="8"/>
        <v>0.4633663542012314</v>
      </c>
      <c r="EN4" s="40">
        <f t="shared" si="9"/>
        <v>14.690780568506542</v>
      </c>
      <c r="EO4" s="53">
        <f t="shared" si="10"/>
        <v>551056</v>
      </c>
      <c r="EP4" s="53">
        <f t="shared" si="11"/>
        <v>238381</v>
      </c>
      <c r="EQ4" s="53">
        <f t="shared" si="12"/>
        <v>38174</v>
      </c>
      <c r="ER4" s="53">
        <f t="shared" si="13"/>
        <v>13650</v>
      </c>
      <c r="ES4" s="34">
        <f t="shared" si="21"/>
        <v>16757.180833333332</v>
      </c>
      <c r="ET4" s="34">
        <f t="shared" si="22"/>
        <v>9600</v>
      </c>
      <c r="EU4" s="34">
        <f t="shared" si="23"/>
        <v>25800</v>
      </c>
      <c r="EV4" s="34">
        <f t="shared" si="14"/>
        <v>3429</v>
      </c>
      <c r="EW4" s="14">
        <f t="shared" si="24"/>
        <v>896847.18083333329</v>
      </c>
      <c r="EX4" s="145">
        <f t="shared" si="25"/>
        <v>272217.18083333335</v>
      </c>
    </row>
    <row r="5" spans="1:154" x14ac:dyDescent="0.2">
      <c r="A5" s="14" t="s">
        <v>171</v>
      </c>
      <c r="B5" s="60" t="s">
        <v>172</v>
      </c>
      <c r="C5" s="16">
        <v>26240</v>
      </c>
      <c r="D5" s="16">
        <v>3657</v>
      </c>
      <c r="E5" s="61" t="s">
        <v>173</v>
      </c>
      <c r="F5" s="61">
        <v>20091</v>
      </c>
      <c r="G5" s="62" t="s">
        <v>172</v>
      </c>
      <c r="H5" s="61" t="s">
        <v>174</v>
      </c>
      <c r="I5" s="61" t="s">
        <v>175</v>
      </c>
      <c r="J5" s="61" t="s">
        <v>176</v>
      </c>
      <c r="K5" s="61" t="s">
        <v>177</v>
      </c>
      <c r="L5" s="61">
        <v>1978</v>
      </c>
      <c r="M5" s="61" t="s">
        <v>178</v>
      </c>
      <c r="N5" s="61">
        <v>360</v>
      </c>
      <c r="O5" s="61">
        <v>400</v>
      </c>
      <c r="P5" s="61">
        <v>170</v>
      </c>
      <c r="Q5" s="61">
        <v>35</v>
      </c>
      <c r="R5" s="61">
        <v>4</v>
      </c>
      <c r="S5" s="61">
        <v>5</v>
      </c>
      <c r="T5" s="61" t="s">
        <v>179</v>
      </c>
      <c r="U5" s="61" t="s">
        <v>180</v>
      </c>
      <c r="V5" s="61" t="s">
        <v>153</v>
      </c>
      <c r="W5" s="61" t="s">
        <v>154</v>
      </c>
      <c r="X5" s="61">
        <v>0</v>
      </c>
      <c r="Y5" s="61">
        <v>0</v>
      </c>
      <c r="Z5" s="61">
        <v>0</v>
      </c>
      <c r="AA5" s="61">
        <v>1</v>
      </c>
      <c r="AB5" s="61">
        <v>0</v>
      </c>
      <c r="AC5" s="61">
        <v>2</v>
      </c>
      <c r="AD5" s="61">
        <v>0</v>
      </c>
      <c r="AE5" s="61">
        <v>1</v>
      </c>
      <c r="AF5" s="61">
        <v>0</v>
      </c>
      <c r="AG5" s="61">
        <v>0</v>
      </c>
      <c r="AH5" s="61">
        <v>0</v>
      </c>
      <c r="AI5" s="42">
        <f t="shared" si="0"/>
        <v>4</v>
      </c>
      <c r="AJ5" s="43">
        <f t="shared" si="0"/>
        <v>0</v>
      </c>
      <c r="AK5" s="61">
        <v>0</v>
      </c>
      <c r="AL5" s="19">
        <f t="shared" si="28"/>
        <v>4</v>
      </c>
      <c r="AM5" s="61">
        <v>0</v>
      </c>
      <c r="AN5" s="61">
        <v>0</v>
      </c>
      <c r="AO5" s="61">
        <v>0</v>
      </c>
      <c r="AP5" s="61">
        <v>0</v>
      </c>
      <c r="AQ5" s="61" t="s">
        <v>154</v>
      </c>
      <c r="AR5" s="39">
        <v>24</v>
      </c>
      <c r="AS5" s="21">
        <f t="shared" si="15"/>
        <v>2709</v>
      </c>
      <c r="AT5" s="22">
        <v>1998</v>
      </c>
      <c r="AU5" s="22">
        <v>711</v>
      </c>
      <c r="AV5" s="21">
        <v>28706</v>
      </c>
      <c r="AW5" s="21">
        <v>22143</v>
      </c>
      <c r="AX5" s="21">
        <v>6563</v>
      </c>
      <c r="AY5" s="21">
        <v>22699</v>
      </c>
      <c r="AZ5" s="21">
        <v>17190</v>
      </c>
      <c r="BA5" s="21">
        <v>5509</v>
      </c>
      <c r="BB5" s="21">
        <v>6007</v>
      </c>
      <c r="BC5" s="21">
        <v>4953</v>
      </c>
      <c r="BD5" s="21">
        <v>1054</v>
      </c>
      <c r="BE5" s="23">
        <v>5021</v>
      </c>
      <c r="BF5" s="23">
        <v>4080</v>
      </c>
      <c r="BG5" s="23">
        <v>941</v>
      </c>
      <c r="BH5" s="21">
        <v>6489</v>
      </c>
      <c r="BI5" s="21">
        <v>6139</v>
      </c>
      <c r="BJ5" s="21">
        <v>350</v>
      </c>
      <c r="BK5" s="23">
        <v>823</v>
      </c>
      <c r="BL5" s="23">
        <v>782</v>
      </c>
      <c r="BM5" s="23">
        <v>41</v>
      </c>
      <c r="BN5" s="23">
        <f t="shared" si="31"/>
        <v>7312</v>
      </c>
      <c r="BO5" s="23">
        <v>3700</v>
      </c>
      <c r="BP5" s="23">
        <v>3469</v>
      </c>
      <c r="BQ5" s="23">
        <v>231</v>
      </c>
      <c r="BR5" s="23">
        <v>912</v>
      </c>
      <c r="BS5" s="23">
        <v>869</v>
      </c>
      <c r="BT5" s="23">
        <v>43</v>
      </c>
      <c r="BU5" s="23">
        <f t="shared" si="32"/>
        <v>4612</v>
      </c>
      <c r="BV5" s="24">
        <f t="shared" si="16"/>
        <v>45651</v>
      </c>
      <c r="BW5" s="24">
        <f t="shared" si="17"/>
        <v>41039</v>
      </c>
      <c r="BX5" s="16">
        <v>342</v>
      </c>
      <c r="BY5" s="25">
        <v>4821</v>
      </c>
      <c r="BZ5" s="26">
        <v>145</v>
      </c>
      <c r="CA5" s="27">
        <v>50688</v>
      </c>
      <c r="CB5" s="27">
        <v>12961</v>
      </c>
      <c r="CC5" s="27">
        <v>453</v>
      </c>
      <c r="CD5" s="27"/>
      <c r="CE5" s="27"/>
      <c r="CF5" s="27">
        <v>1138</v>
      </c>
      <c r="CG5" s="27">
        <v>45</v>
      </c>
      <c r="CH5" s="27">
        <v>2431</v>
      </c>
      <c r="CI5" s="27">
        <v>491</v>
      </c>
      <c r="CJ5" s="44">
        <f>SUM(CC5:CI5)</f>
        <v>4558</v>
      </c>
      <c r="CK5" s="27">
        <v>450</v>
      </c>
      <c r="CL5" s="24">
        <f t="shared" si="1"/>
        <v>55246</v>
      </c>
      <c r="CM5" s="28">
        <f t="shared" si="34"/>
        <v>35</v>
      </c>
      <c r="CN5" s="22">
        <v>29</v>
      </c>
      <c r="CO5" s="22">
        <v>6</v>
      </c>
      <c r="CP5" s="24">
        <f t="shared" si="2"/>
        <v>0</v>
      </c>
      <c r="CQ5" s="27">
        <v>679</v>
      </c>
      <c r="CR5" s="27">
        <v>531</v>
      </c>
      <c r="CS5" s="27">
        <v>254</v>
      </c>
      <c r="CT5" s="27">
        <v>277</v>
      </c>
      <c r="CU5" s="27">
        <v>148</v>
      </c>
      <c r="CV5" s="27">
        <v>117</v>
      </c>
      <c r="CW5" s="27">
        <v>31</v>
      </c>
      <c r="CX5" s="22"/>
      <c r="CY5" s="27">
        <v>141</v>
      </c>
      <c r="CZ5" s="27"/>
      <c r="DA5" s="27">
        <v>4</v>
      </c>
      <c r="DB5" s="27">
        <v>1</v>
      </c>
      <c r="DC5" s="1">
        <v>146</v>
      </c>
      <c r="DD5" s="1">
        <v>134</v>
      </c>
      <c r="DE5" s="1">
        <v>12</v>
      </c>
      <c r="DF5" s="27">
        <v>3</v>
      </c>
      <c r="DG5" s="45"/>
      <c r="DH5" s="24">
        <v>786</v>
      </c>
      <c r="DI5" s="24">
        <v>377.09416666666669</v>
      </c>
      <c r="DJ5" s="31">
        <f t="shared" si="18"/>
        <v>164</v>
      </c>
      <c r="DK5" s="22">
        <v>141</v>
      </c>
      <c r="DL5" s="22">
        <v>23</v>
      </c>
      <c r="DM5" s="24">
        <v>50793</v>
      </c>
      <c r="DN5" s="34">
        <v>139295.69</v>
      </c>
      <c r="DO5" s="34">
        <v>15720.60115</v>
      </c>
      <c r="DP5" s="34">
        <v>2000</v>
      </c>
      <c r="DQ5" s="34">
        <v>1500</v>
      </c>
      <c r="DR5" s="34"/>
      <c r="DS5" s="34">
        <v>1000</v>
      </c>
      <c r="DT5" s="34">
        <v>23523.269540249999</v>
      </c>
      <c r="DU5" s="34">
        <f>2000+8000</f>
        <v>10000</v>
      </c>
      <c r="DV5" s="34">
        <v>19000</v>
      </c>
      <c r="DW5" s="34">
        <v>24402.22</v>
      </c>
      <c r="DX5" s="34">
        <f t="shared" si="3"/>
        <v>236441.78069025002</v>
      </c>
      <c r="DY5" s="54"/>
      <c r="DZ5" s="34"/>
      <c r="EA5" s="34"/>
      <c r="EB5" s="34"/>
      <c r="EC5" s="34"/>
      <c r="ED5" s="34"/>
      <c r="EE5" s="63">
        <v>48500</v>
      </c>
      <c r="EF5" s="34">
        <f>SUM(DY5:EE5)</f>
        <v>48500</v>
      </c>
      <c r="EG5" s="35">
        <f t="shared" si="4"/>
        <v>0.10323932926829268</v>
      </c>
      <c r="EH5" s="36">
        <f t="shared" si="5"/>
        <v>1.5639862804878049</v>
      </c>
      <c r="EI5" s="34">
        <f t="shared" si="19"/>
        <v>5.7613923509405689</v>
      </c>
      <c r="EJ5" s="37">
        <f t="shared" si="6"/>
        <v>9.0107385933784307</v>
      </c>
      <c r="EK5" s="36">
        <f t="shared" si="20"/>
        <v>0.74284111066864567</v>
      </c>
      <c r="EL5" s="38">
        <f t="shared" si="7"/>
        <v>31.440548780487806</v>
      </c>
      <c r="EM5" s="39">
        <f t="shared" si="8"/>
        <v>1.4370966717479675E-2</v>
      </c>
      <c r="EN5" s="40">
        <f t="shared" si="9"/>
        <v>14.152454780361758</v>
      </c>
      <c r="EO5" s="34">
        <f t="shared" si="10"/>
        <v>315766</v>
      </c>
      <c r="EP5" s="34">
        <f t="shared" si="11"/>
        <v>40700</v>
      </c>
      <c r="EQ5" s="34">
        <f t="shared" si="12"/>
        <v>10042</v>
      </c>
      <c r="ER5" s="34">
        <f t="shared" si="13"/>
        <v>1824</v>
      </c>
      <c r="ES5" s="34">
        <f t="shared" si="21"/>
        <v>377.09416666666669</v>
      </c>
      <c r="ET5" s="34">
        <f t="shared" si="22"/>
        <v>2400</v>
      </c>
      <c r="EU5" s="34">
        <f t="shared" si="23"/>
        <v>0</v>
      </c>
      <c r="EV5" s="34">
        <f t="shared" si="14"/>
        <v>1305</v>
      </c>
      <c r="EW5" s="14">
        <f t="shared" si="24"/>
        <v>372414.09416666668</v>
      </c>
      <c r="EX5" s="145">
        <f t="shared" si="25"/>
        <v>44206.094166666669</v>
      </c>
    </row>
    <row r="6" spans="1:154" x14ac:dyDescent="0.2">
      <c r="A6" s="14" t="s">
        <v>155</v>
      </c>
      <c r="B6" s="64" t="s">
        <v>181</v>
      </c>
      <c r="C6" s="16">
        <v>13727</v>
      </c>
      <c r="D6" s="16">
        <v>2031</v>
      </c>
      <c r="E6" s="14" t="s">
        <v>182</v>
      </c>
      <c r="F6" s="14">
        <v>20020</v>
      </c>
      <c r="G6" s="65" t="s">
        <v>181</v>
      </c>
      <c r="H6" s="14" t="s">
        <v>183</v>
      </c>
      <c r="I6" s="14" t="s">
        <v>184</v>
      </c>
      <c r="J6" s="14" t="s">
        <v>185</v>
      </c>
      <c r="K6" s="14" t="s">
        <v>186</v>
      </c>
      <c r="L6" s="14">
        <v>1966</v>
      </c>
      <c r="M6" s="14" t="s">
        <v>150</v>
      </c>
      <c r="N6" s="17">
        <v>305</v>
      </c>
      <c r="O6" s="17">
        <v>320</v>
      </c>
      <c r="P6" s="17">
        <v>56</v>
      </c>
      <c r="Q6" s="17">
        <v>20</v>
      </c>
      <c r="R6" s="14">
        <v>3</v>
      </c>
      <c r="S6" s="14">
        <v>7</v>
      </c>
      <c r="T6" s="14" t="s">
        <v>187</v>
      </c>
      <c r="U6" s="14" t="s">
        <v>152</v>
      </c>
      <c r="V6" s="14" t="s">
        <v>154</v>
      </c>
      <c r="W6" s="14" t="s">
        <v>153</v>
      </c>
      <c r="X6" s="14">
        <v>1</v>
      </c>
      <c r="Y6" s="14">
        <v>0</v>
      </c>
      <c r="Z6" s="14">
        <v>0</v>
      </c>
      <c r="AA6" s="14">
        <v>0</v>
      </c>
      <c r="AB6" s="14">
        <v>1</v>
      </c>
      <c r="AC6" s="14">
        <v>0</v>
      </c>
      <c r="AD6" s="14">
        <v>2</v>
      </c>
      <c r="AE6" s="14">
        <v>0</v>
      </c>
      <c r="AF6" s="14">
        <v>0</v>
      </c>
      <c r="AG6" s="14">
        <v>0</v>
      </c>
      <c r="AH6" s="14">
        <v>0</v>
      </c>
      <c r="AI6" s="42">
        <f t="shared" si="0"/>
        <v>0</v>
      </c>
      <c r="AJ6" s="43">
        <f t="shared" si="0"/>
        <v>3</v>
      </c>
      <c r="AK6" s="66">
        <v>44</v>
      </c>
      <c r="AL6" s="19">
        <f t="shared" si="28"/>
        <v>3</v>
      </c>
      <c r="AM6" s="14">
        <v>0</v>
      </c>
      <c r="AN6" s="14">
        <v>0</v>
      </c>
      <c r="AO6" s="14">
        <v>0</v>
      </c>
      <c r="AP6" s="40">
        <v>1</v>
      </c>
      <c r="AQ6" s="14">
        <v>4</v>
      </c>
      <c r="AR6" s="39">
        <v>26</v>
      </c>
      <c r="AS6" s="21">
        <f t="shared" si="15"/>
        <v>1511</v>
      </c>
      <c r="AT6" s="22">
        <v>1099</v>
      </c>
      <c r="AU6" s="22">
        <v>412</v>
      </c>
      <c r="AV6" s="21">
        <v>16718</v>
      </c>
      <c r="AW6" s="21">
        <v>12213</v>
      </c>
      <c r="AX6" s="21">
        <v>4505</v>
      </c>
      <c r="AY6" s="21">
        <v>12633</v>
      </c>
      <c r="AZ6" s="21">
        <v>8998</v>
      </c>
      <c r="BA6" s="21">
        <v>3635</v>
      </c>
      <c r="BB6" s="21">
        <v>4085</v>
      </c>
      <c r="BC6" s="21">
        <v>3215</v>
      </c>
      <c r="BD6" s="21">
        <v>870</v>
      </c>
      <c r="BE6" s="23">
        <v>4422</v>
      </c>
      <c r="BF6" s="23">
        <v>3379</v>
      </c>
      <c r="BG6" s="23">
        <v>1043</v>
      </c>
      <c r="BH6" s="21">
        <v>5002</v>
      </c>
      <c r="BI6" s="21">
        <v>4599</v>
      </c>
      <c r="BJ6" s="21">
        <v>403</v>
      </c>
      <c r="BK6" s="23">
        <v>1592</v>
      </c>
      <c r="BL6" s="23">
        <v>1458</v>
      </c>
      <c r="BM6" s="23">
        <v>134</v>
      </c>
      <c r="BN6" s="23">
        <f t="shared" si="31"/>
        <v>6594</v>
      </c>
      <c r="BO6" s="23">
        <v>7917</v>
      </c>
      <c r="BP6" s="23">
        <v>7264</v>
      </c>
      <c r="BQ6" s="23">
        <v>653</v>
      </c>
      <c r="BR6" s="23">
        <v>1837</v>
      </c>
      <c r="BS6" s="23">
        <v>1725</v>
      </c>
      <c r="BT6" s="23">
        <v>112</v>
      </c>
      <c r="BU6" s="23">
        <f t="shared" si="32"/>
        <v>9754</v>
      </c>
      <c r="BV6" s="24">
        <f t="shared" si="16"/>
        <v>37488</v>
      </c>
      <c r="BW6" s="24">
        <f t="shared" si="17"/>
        <v>27734</v>
      </c>
      <c r="BX6" s="16">
        <v>157</v>
      </c>
      <c r="BY6" s="25">
        <v>1777</v>
      </c>
      <c r="BZ6" s="26">
        <v>132</v>
      </c>
      <c r="CA6" s="27">
        <v>18548</v>
      </c>
      <c r="CB6" s="27">
        <v>6660</v>
      </c>
      <c r="CC6" s="27">
        <v>511</v>
      </c>
      <c r="CD6" s="27"/>
      <c r="CE6" s="27"/>
      <c r="CF6" s="27">
        <v>33</v>
      </c>
      <c r="CG6" s="27">
        <v>61</v>
      </c>
      <c r="CH6" s="27">
        <v>1220</v>
      </c>
      <c r="CI6" s="27">
        <v>116</v>
      </c>
      <c r="CJ6" s="44">
        <f t="shared" ref="CJ6:CJ8" si="36">SUM(CC6:CI6)</f>
        <v>1941</v>
      </c>
      <c r="CK6" s="27">
        <v>337</v>
      </c>
      <c r="CL6" s="24">
        <f t="shared" si="1"/>
        <v>20489</v>
      </c>
      <c r="CM6" s="28">
        <f t="shared" si="34"/>
        <v>1357</v>
      </c>
      <c r="CN6" s="22">
        <v>1332</v>
      </c>
      <c r="CO6" s="22">
        <v>25</v>
      </c>
      <c r="CP6" s="24">
        <f t="shared" si="2"/>
        <v>0</v>
      </c>
      <c r="CQ6" s="27">
        <v>822</v>
      </c>
      <c r="CR6" s="27">
        <v>555</v>
      </c>
      <c r="CS6" s="27">
        <v>296</v>
      </c>
      <c r="CT6" s="27">
        <v>259</v>
      </c>
      <c r="CU6" s="27">
        <v>267</v>
      </c>
      <c r="CV6" s="27">
        <v>207</v>
      </c>
      <c r="CW6" s="27">
        <v>60</v>
      </c>
      <c r="CX6" s="22"/>
      <c r="CY6" s="27">
        <v>57</v>
      </c>
      <c r="CZ6" s="22"/>
      <c r="DA6" s="27"/>
      <c r="DB6" s="27"/>
      <c r="DC6" s="1">
        <v>88</v>
      </c>
      <c r="DD6" s="1">
        <v>71</v>
      </c>
      <c r="DE6" s="1">
        <v>17</v>
      </c>
      <c r="DF6" s="24">
        <v>11</v>
      </c>
      <c r="DG6" s="24">
        <v>8</v>
      </c>
      <c r="DH6" s="24">
        <v>4449</v>
      </c>
      <c r="DI6" s="24">
        <v>1791.1211111111111</v>
      </c>
      <c r="DJ6" s="31">
        <f t="shared" si="18"/>
        <v>128</v>
      </c>
      <c r="DK6" s="22">
        <v>110</v>
      </c>
      <c r="DL6" s="22">
        <v>18</v>
      </c>
      <c r="DM6" s="24">
        <v>34141</v>
      </c>
      <c r="DN6" s="34">
        <v>44983.1</v>
      </c>
      <c r="DO6" s="34">
        <v>8127.41</v>
      </c>
      <c r="DP6" s="34">
        <v>3105</v>
      </c>
      <c r="DQ6" s="34"/>
      <c r="DR6" s="34"/>
      <c r="DS6" s="34">
        <v>4517.5</v>
      </c>
      <c r="DT6" s="34">
        <v>14383.743098749999</v>
      </c>
      <c r="DU6" s="34">
        <v>2070</v>
      </c>
      <c r="DV6" s="34">
        <v>18829.2</v>
      </c>
      <c r="DW6" s="34"/>
      <c r="DX6" s="34">
        <f t="shared" si="3"/>
        <v>96015.953098749989</v>
      </c>
      <c r="DY6" s="34"/>
      <c r="DZ6" s="34"/>
      <c r="EA6" s="63">
        <v>23940</v>
      </c>
      <c r="EB6" s="34"/>
      <c r="EC6" s="34"/>
      <c r="ED6" s="34"/>
      <c r="EE6" s="63"/>
      <c r="EF6" s="34">
        <f>SUM(DY6:EE6)</f>
        <v>23940</v>
      </c>
      <c r="EG6" s="35">
        <f t="shared" si="4"/>
        <v>0.11007503460333649</v>
      </c>
      <c r="EH6" s="36">
        <f t="shared" si="5"/>
        <v>2.0203977562468127</v>
      </c>
      <c r="EI6" s="34">
        <f t="shared" si="19"/>
        <v>3.4620304715782066</v>
      </c>
      <c r="EJ6" s="37">
        <f t="shared" si="6"/>
        <v>6.9946785968347047</v>
      </c>
      <c r="EK6" s="36">
        <f t="shared" si="20"/>
        <v>1.353604373078237</v>
      </c>
      <c r="EL6" s="38">
        <f t="shared" si="7"/>
        <v>66.292707802141763</v>
      </c>
      <c r="EM6" s="39">
        <f t="shared" si="8"/>
        <v>0.13048161368916086</v>
      </c>
      <c r="EN6" s="40">
        <f t="shared" si="9"/>
        <v>20.446062210456653</v>
      </c>
      <c r="EO6" s="34">
        <f t="shared" si="10"/>
        <v>183898</v>
      </c>
      <c r="EP6" s="34">
        <f t="shared" si="11"/>
        <v>87087</v>
      </c>
      <c r="EQ6" s="34">
        <f t="shared" si="12"/>
        <v>8844</v>
      </c>
      <c r="ER6" s="34">
        <f t="shared" si="13"/>
        <v>3674</v>
      </c>
      <c r="ES6" s="34">
        <f t="shared" si="21"/>
        <v>1791.1211111111111</v>
      </c>
      <c r="ET6" s="34">
        <f t="shared" si="22"/>
        <v>0</v>
      </c>
      <c r="EU6" s="34">
        <f t="shared" si="23"/>
        <v>0</v>
      </c>
      <c r="EV6" s="34">
        <f t="shared" si="14"/>
        <v>1188</v>
      </c>
      <c r="EW6" s="14">
        <f t="shared" si="24"/>
        <v>286482.12111111113</v>
      </c>
      <c r="EX6" s="145">
        <f t="shared" si="25"/>
        <v>93740.121111111104</v>
      </c>
    </row>
    <row r="7" spans="1:154" x14ac:dyDescent="0.2">
      <c r="A7" s="14" t="s">
        <v>155</v>
      </c>
      <c r="B7" s="64" t="s">
        <v>188</v>
      </c>
      <c r="C7" s="16">
        <v>12593</v>
      </c>
      <c r="D7" s="16">
        <v>1801</v>
      </c>
      <c r="E7" s="17" t="s">
        <v>189</v>
      </c>
      <c r="F7" s="14">
        <v>20010</v>
      </c>
      <c r="G7" s="65" t="s">
        <v>188</v>
      </c>
      <c r="H7" s="67">
        <v>3311989838</v>
      </c>
      <c r="I7" s="14" t="s">
        <v>190</v>
      </c>
      <c r="J7" s="14" t="s">
        <v>191</v>
      </c>
      <c r="K7" s="14" t="s">
        <v>192</v>
      </c>
      <c r="L7" s="14">
        <v>1985</v>
      </c>
      <c r="M7" s="14" t="s">
        <v>193</v>
      </c>
      <c r="N7" s="14">
        <v>170</v>
      </c>
      <c r="O7" s="14">
        <v>200</v>
      </c>
      <c r="P7" s="14">
        <v>50</v>
      </c>
      <c r="Q7" s="14">
        <v>35</v>
      </c>
      <c r="R7" s="14">
        <v>1</v>
      </c>
      <c r="S7" s="14">
        <v>4</v>
      </c>
      <c r="T7" s="14" t="s">
        <v>194</v>
      </c>
      <c r="U7" s="14" t="s">
        <v>195</v>
      </c>
      <c r="V7" s="14" t="s">
        <v>154</v>
      </c>
      <c r="W7" s="14" t="s">
        <v>153</v>
      </c>
      <c r="X7" s="14">
        <v>2</v>
      </c>
      <c r="Y7" s="14">
        <v>1</v>
      </c>
      <c r="Z7" s="14">
        <v>0</v>
      </c>
      <c r="AA7" s="14">
        <v>0</v>
      </c>
      <c r="AB7" s="14">
        <v>0</v>
      </c>
      <c r="AC7" s="14">
        <v>0</v>
      </c>
      <c r="AD7" s="14">
        <v>2</v>
      </c>
      <c r="AE7" s="14">
        <v>0</v>
      </c>
      <c r="AF7" s="14">
        <v>0</v>
      </c>
      <c r="AG7" s="14">
        <v>0</v>
      </c>
      <c r="AH7" s="14">
        <v>0</v>
      </c>
      <c r="AI7" s="42">
        <f t="shared" si="0"/>
        <v>1</v>
      </c>
      <c r="AJ7" s="43">
        <f t="shared" si="0"/>
        <v>2</v>
      </c>
      <c r="AK7" s="66">
        <v>32</v>
      </c>
      <c r="AL7" s="14">
        <f t="shared" si="28"/>
        <v>3</v>
      </c>
      <c r="AM7" s="14"/>
      <c r="AN7" s="14"/>
      <c r="AO7" s="14">
        <v>0</v>
      </c>
      <c r="AP7" s="40">
        <v>0</v>
      </c>
      <c r="AQ7" s="14" t="s">
        <v>196</v>
      </c>
      <c r="AR7" s="39">
        <v>20</v>
      </c>
      <c r="AS7" s="21">
        <f t="shared" si="15"/>
        <v>1095</v>
      </c>
      <c r="AT7" s="22">
        <v>801</v>
      </c>
      <c r="AU7" s="22">
        <v>294</v>
      </c>
      <c r="AV7" s="21">
        <v>8805</v>
      </c>
      <c r="AW7" s="21">
        <v>6874</v>
      </c>
      <c r="AX7" s="21">
        <v>1931</v>
      </c>
      <c r="AY7" s="21">
        <v>6974</v>
      </c>
      <c r="AZ7" s="21">
        <v>5309</v>
      </c>
      <c r="BA7" s="21">
        <v>1665</v>
      </c>
      <c r="BB7" s="21">
        <v>1831</v>
      </c>
      <c r="BC7" s="21">
        <v>1565</v>
      </c>
      <c r="BD7" s="21">
        <v>266</v>
      </c>
      <c r="BE7" s="23">
        <v>1488</v>
      </c>
      <c r="BF7" s="23">
        <v>1362</v>
      </c>
      <c r="BG7" s="23">
        <v>126</v>
      </c>
      <c r="BH7" s="21">
        <v>3176</v>
      </c>
      <c r="BI7" s="21">
        <v>2955</v>
      </c>
      <c r="BJ7" s="21">
        <v>221</v>
      </c>
      <c r="BK7" s="23">
        <v>936</v>
      </c>
      <c r="BL7" s="23">
        <v>894</v>
      </c>
      <c r="BM7" s="23">
        <v>42</v>
      </c>
      <c r="BN7" s="23">
        <f t="shared" si="31"/>
        <v>4112</v>
      </c>
      <c r="BO7" s="23">
        <v>4428</v>
      </c>
      <c r="BP7" s="23">
        <v>3976</v>
      </c>
      <c r="BQ7" s="23">
        <v>452</v>
      </c>
      <c r="BR7" s="23">
        <v>1227</v>
      </c>
      <c r="BS7" s="23">
        <v>1135</v>
      </c>
      <c r="BT7" s="23">
        <v>92</v>
      </c>
      <c r="BU7" s="23">
        <f t="shared" si="32"/>
        <v>5655</v>
      </c>
      <c r="BV7" s="24">
        <f t="shared" si="16"/>
        <v>20060</v>
      </c>
      <c r="BW7" s="24">
        <f t="shared" si="17"/>
        <v>14405</v>
      </c>
      <c r="BX7" s="16">
        <v>118</v>
      </c>
      <c r="BY7" s="25">
        <v>961</v>
      </c>
      <c r="BZ7" s="26">
        <v>52</v>
      </c>
      <c r="CA7" s="27">
        <v>6336</v>
      </c>
      <c r="CB7" s="27">
        <v>1706</v>
      </c>
      <c r="CC7" s="27">
        <v>89</v>
      </c>
      <c r="CD7" s="27"/>
      <c r="CE7" s="27"/>
      <c r="CF7" s="27">
        <v>8</v>
      </c>
      <c r="CG7" s="27">
        <v>2</v>
      </c>
      <c r="CH7" s="27">
        <v>652</v>
      </c>
      <c r="CI7" s="27">
        <v>69</v>
      </c>
      <c r="CJ7" s="44">
        <f t="shared" si="36"/>
        <v>820</v>
      </c>
      <c r="CK7" s="27">
        <v>101</v>
      </c>
      <c r="CL7" s="24">
        <f t="shared" si="1"/>
        <v>7156</v>
      </c>
      <c r="CM7" s="28">
        <f t="shared" si="34"/>
        <v>8461</v>
      </c>
      <c r="CN7" s="22">
        <v>8268</v>
      </c>
      <c r="CO7" s="22">
        <v>193</v>
      </c>
      <c r="CP7" s="24">
        <f t="shared" si="2"/>
        <v>0</v>
      </c>
      <c r="CQ7" s="27">
        <v>794</v>
      </c>
      <c r="CR7" s="27">
        <v>591</v>
      </c>
      <c r="CS7" s="27">
        <v>309</v>
      </c>
      <c r="CT7" s="27">
        <v>282</v>
      </c>
      <c r="CU7" s="27">
        <v>203</v>
      </c>
      <c r="CV7" s="27">
        <v>144</v>
      </c>
      <c r="CW7" s="27">
        <v>59</v>
      </c>
      <c r="CX7" s="22"/>
      <c r="CY7" s="27"/>
      <c r="CZ7" s="22">
        <v>7</v>
      </c>
      <c r="DA7" s="27"/>
      <c r="DB7" s="27"/>
      <c r="DC7" s="1">
        <v>77</v>
      </c>
      <c r="DD7" s="1">
        <v>60</v>
      </c>
      <c r="DE7" s="1">
        <v>17</v>
      </c>
      <c r="DF7" s="24">
        <v>44</v>
      </c>
      <c r="DG7" s="24"/>
      <c r="DH7" s="24">
        <v>2975</v>
      </c>
      <c r="DI7" s="24">
        <v>1252.2508333333333</v>
      </c>
      <c r="DJ7" s="31">
        <f t="shared" si="18"/>
        <v>117</v>
      </c>
      <c r="DK7" s="22">
        <v>97</v>
      </c>
      <c r="DL7" s="22">
        <v>20</v>
      </c>
      <c r="DM7" s="24">
        <v>16535</v>
      </c>
      <c r="DN7" s="34">
        <v>30200</v>
      </c>
      <c r="DO7" s="34">
        <v>10116.97575</v>
      </c>
      <c r="DP7" s="34"/>
      <c r="DQ7" s="34">
        <v>600</v>
      </c>
      <c r="DR7" s="34"/>
      <c r="DS7" s="34">
        <v>500</v>
      </c>
      <c r="DT7" s="34">
        <v>13636.038151249999</v>
      </c>
      <c r="DU7" s="34">
        <v>1700</v>
      </c>
      <c r="DV7" s="34">
        <f>6000+4325</f>
        <v>10325</v>
      </c>
      <c r="DW7" s="34"/>
      <c r="DX7" s="34">
        <f t="shared" si="3"/>
        <v>67078.01390125</v>
      </c>
      <c r="DY7" s="34"/>
      <c r="DZ7" s="34"/>
      <c r="EA7" s="34"/>
      <c r="EB7" s="34"/>
      <c r="EC7" s="34">
        <v>23000</v>
      </c>
      <c r="ED7" s="34"/>
      <c r="EE7" s="34"/>
      <c r="EF7" s="34">
        <f>SUM(DY7:EE7)</f>
        <v>23000</v>
      </c>
      <c r="EG7" s="35">
        <f t="shared" si="4"/>
        <v>8.6953069165409361E-2</v>
      </c>
      <c r="EH7" s="36">
        <f t="shared" si="5"/>
        <v>1.143889462399746</v>
      </c>
      <c r="EI7" s="34">
        <f t="shared" si="19"/>
        <v>4.6565785422596324</v>
      </c>
      <c r="EJ7" s="37">
        <f t="shared" si="6"/>
        <v>5.3266111253275632</v>
      </c>
      <c r="EK7" s="36">
        <f t="shared" si="20"/>
        <v>2.0129960871995527</v>
      </c>
      <c r="EL7" s="38">
        <f t="shared" si="7"/>
        <v>69.165409354403238</v>
      </c>
      <c r="EM7" s="39">
        <f t="shared" si="8"/>
        <v>9.9440231345456459E-2</v>
      </c>
      <c r="EN7" s="40">
        <f t="shared" si="9"/>
        <v>14.564383561643835</v>
      </c>
      <c r="EO7" s="34">
        <f t="shared" si="10"/>
        <v>96855</v>
      </c>
      <c r="EP7" s="34">
        <f t="shared" si="11"/>
        <v>48708</v>
      </c>
      <c r="EQ7" s="34">
        <f t="shared" si="12"/>
        <v>2976</v>
      </c>
      <c r="ER7" s="34">
        <f t="shared" si="13"/>
        <v>2454</v>
      </c>
      <c r="ES7" s="34">
        <f t="shared" si="21"/>
        <v>1252.2508333333333</v>
      </c>
      <c r="ET7" s="34">
        <f t="shared" si="22"/>
        <v>0</v>
      </c>
      <c r="EU7" s="34">
        <f t="shared" si="23"/>
        <v>4200</v>
      </c>
      <c r="EV7" s="34">
        <f t="shared" si="14"/>
        <v>468</v>
      </c>
      <c r="EW7" s="14">
        <f t="shared" si="24"/>
        <v>156913.25083333332</v>
      </c>
      <c r="EX7" s="145">
        <f t="shared" si="25"/>
        <v>52882.250833333332</v>
      </c>
    </row>
    <row r="8" spans="1:154" x14ac:dyDescent="0.2">
      <c r="A8" s="14" t="s">
        <v>155</v>
      </c>
      <c r="B8" s="46" t="s">
        <v>197</v>
      </c>
      <c r="C8" s="16">
        <v>15235</v>
      </c>
      <c r="D8" s="16">
        <v>2285</v>
      </c>
      <c r="E8" s="42" t="s">
        <v>198</v>
      </c>
      <c r="F8" s="42">
        <v>20023</v>
      </c>
      <c r="G8" s="47" t="s">
        <v>197</v>
      </c>
      <c r="H8" s="42" t="s">
        <v>199</v>
      </c>
      <c r="I8" s="42" t="s">
        <v>200</v>
      </c>
      <c r="J8" s="42" t="s">
        <v>201</v>
      </c>
      <c r="K8" s="42">
        <v>331423750</v>
      </c>
      <c r="L8" s="42">
        <v>1971</v>
      </c>
      <c r="M8" s="42" t="s">
        <v>150</v>
      </c>
      <c r="N8" s="42">
        <v>170</v>
      </c>
      <c r="O8" s="42">
        <v>200</v>
      </c>
      <c r="P8" s="42">
        <v>14.7</v>
      </c>
      <c r="Q8" s="42">
        <v>30</v>
      </c>
      <c r="R8" s="42">
        <v>1</v>
      </c>
      <c r="S8" s="42">
        <v>1</v>
      </c>
      <c r="T8" s="42" t="s">
        <v>202</v>
      </c>
      <c r="U8" s="42" t="s">
        <v>152</v>
      </c>
      <c r="V8" s="42" t="s">
        <v>184</v>
      </c>
      <c r="W8" s="42" t="s">
        <v>153</v>
      </c>
      <c r="X8" s="42">
        <v>2</v>
      </c>
      <c r="Y8" s="42">
        <v>0</v>
      </c>
      <c r="Z8" s="42">
        <v>0</v>
      </c>
      <c r="AA8" s="42">
        <v>0</v>
      </c>
      <c r="AB8" s="42">
        <v>1</v>
      </c>
      <c r="AC8" s="42">
        <v>0</v>
      </c>
      <c r="AD8" s="42">
        <v>1</v>
      </c>
      <c r="AE8" s="42">
        <v>0</v>
      </c>
      <c r="AF8" s="42">
        <v>0</v>
      </c>
      <c r="AG8" s="42">
        <v>0</v>
      </c>
      <c r="AH8" s="42">
        <v>0</v>
      </c>
      <c r="AI8" s="42">
        <f t="shared" si="0"/>
        <v>0</v>
      </c>
      <c r="AJ8" s="43">
        <f t="shared" si="0"/>
        <v>2</v>
      </c>
      <c r="AK8" s="68">
        <v>30</v>
      </c>
      <c r="AL8" s="42">
        <f t="shared" si="28"/>
        <v>2</v>
      </c>
      <c r="AM8" s="42">
        <v>0</v>
      </c>
      <c r="AN8" s="42">
        <v>0</v>
      </c>
      <c r="AO8" s="42">
        <v>0</v>
      </c>
      <c r="AP8" s="69">
        <v>1</v>
      </c>
      <c r="AQ8" s="42" t="s">
        <v>154</v>
      </c>
      <c r="AR8" s="59">
        <v>23</v>
      </c>
      <c r="AS8" s="48">
        <f t="shared" si="15"/>
        <v>660</v>
      </c>
      <c r="AT8" s="70">
        <v>525</v>
      </c>
      <c r="AU8" s="70">
        <v>135</v>
      </c>
      <c r="AV8" s="48">
        <v>6475</v>
      </c>
      <c r="AW8" s="48">
        <v>5054</v>
      </c>
      <c r="AX8" s="48">
        <v>1421</v>
      </c>
      <c r="AY8" s="48">
        <v>4621</v>
      </c>
      <c r="AZ8" s="48">
        <v>3675</v>
      </c>
      <c r="BA8" s="48">
        <v>946</v>
      </c>
      <c r="BB8" s="48">
        <v>1854</v>
      </c>
      <c r="BC8" s="48">
        <v>1379</v>
      </c>
      <c r="BD8" s="48">
        <v>475</v>
      </c>
      <c r="BE8" s="50">
        <v>265</v>
      </c>
      <c r="BF8" s="50">
        <v>198</v>
      </c>
      <c r="BG8" s="50">
        <v>67</v>
      </c>
      <c r="BH8" s="48">
        <v>3187</v>
      </c>
      <c r="BI8" s="48">
        <v>2880</v>
      </c>
      <c r="BJ8" s="48">
        <v>307</v>
      </c>
      <c r="BK8" s="50">
        <v>173</v>
      </c>
      <c r="BL8" s="50">
        <v>161</v>
      </c>
      <c r="BM8" s="50">
        <v>12</v>
      </c>
      <c r="BN8" s="50">
        <f t="shared" si="31"/>
        <v>3360</v>
      </c>
      <c r="BO8" s="50">
        <v>1321</v>
      </c>
      <c r="BP8" s="50">
        <v>1203</v>
      </c>
      <c r="BQ8" s="50">
        <v>118</v>
      </c>
      <c r="BR8" s="50">
        <v>371</v>
      </c>
      <c r="BS8" s="50">
        <v>338</v>
      </c>
      <c r="BT8" s="50">
        <v>33</v>
      </c>
      <c r="BU8" s="50">
        <f t="shared" si="32"/>
        <v>1692</v>
      </c>
      <c r="BV8" s="49">
        <f t="shared" si="16"/>
        <v>11792</v>
      </c>
      <c r="BW8" s="49">
        <f t="shared" si="17"/>
        <v>10100</v>
      </c>
      <c r="BX8" s="16">
        <v>363</v>
      </c>
      <c r="BY8" s="25">
        <v>1893</v>
      </c>
      <c r="BZ8" s="26">
        <v>64</v>
      </c>
      <c r="CA8" s="71">
        <v>15136</v>
      </c>
      <c r="CB8" s="71">
        <v>3529</v>
      </c>
      <c r="CC8" s="71">
        <v>61</v>
      </c>
      <c r="CD8" s="71"/>
      <c r="CE8" s="71"/>
      <c r="CF8" s="71">
        <v>147</v>
      </c>
      <c r="CG8" s="71">
        <v>0</v>
      </c>
      <c r="CH8" s="71">
        <v>232</v>
      </c>
      <c r="CI8" s="71">
        <v>28</v>
      </c>
      <c r="CJ8" s="71">
        <f t="shared" si="36"/>
        <v>468</v>
      </c>
      <c r="CK8" s="71">
        <v>77</v>
      </c>
      <c r="CL8" s="49">
        <f t="shared" si="1"/>
        <v>15604</v>
      </c>
      <c r="CM8" s="51">
        <f t="shared" si="34"/>
        <v>6</v>
      </c>
      <c r="CN8" s="70">
        <v>5</v>
      </c>
      <c r="CO8" s="70">
        <v>1</v>
      </c>
      <c r="CP8" s="49">
        <f t="shared" si="2"/>
        <v>0</v>
      </c>
      <c r="CQ8" s="71">
        <v>783</v>
      </c>
      <c r="CR8" s="71">
        <v>601</v>
      </c>
      <c r="CS8" s="71">
        <v>417</v>
      </c>
      <c r="CT8" s="71">
        <v>184</v>
      </c>
      <c r="CU8" s="71">
        <v>182</v>
      </c>
      <c r="CV8" s="71">
        <v>129</v>
      </c>
      <c r="CW8" s="71">
        <v>53</v>
      </c>
      <c r="CX8" s="71"/>
      <c r="CY8" s="71"/>
      <c r="CZ8" s="71">
        <v>3</v>
      </c>
      <c r="DA8" s="71">
        <v>5</v>
      </c>
      <c r="DB8" s="71"/>
      <c r="DC8" s="72"/>
      <c r="DD8" s="72"/>
      <c r="DE8" s="72"/>
      <c r="DF8" s="71"/>
      <c r="DG8" s="48">
        <v>0</v>
      </c>
      <c r="DH8" s="73">
        <v>141</v>
      </c>
      <c r="DI8" s="73">
        <v>35.202777777777776</v>
      </c>
      <c r="DJ8" s="52">
        <f t="shared" si="18"/>
        <v>19</v>
      </c>
      <c r="DK8" s="70">
        <v>19</v>
      </c>
      <c r="DL8" s="70">
        <v>0</v>
      </c>
      <c r="DM8" s="73">
        <v>15000</v>
      </c>
      <c r="DN8" s="53">
        <v>36647</v>
      </c>
      <c r="DO8" s="74">
        <v>11920.190624999999</v>
      </c>
      <c r="DP8" s="53"/>
      <c r="DQ8" s="53">
        <v>1700</v>
      </c>
      <c r="DR8" s="53"/>
      <c r="DS8" s="53">
        <v>1500</v>
      </c>
      <c r="DT8" s="53">
        <v>15503.344671875</v>
      </c>
      <c r="DU8" s="53">
        <v>1250</v>
      </c>
      <c r="DV8" s="53">
        <v>4325</v>
      </c>
      <c r="DW8" s="53"/>
      <c r="DX8" s="53">
        <f t="shared" si="3"/>
        <v>72845.535296875008</v>
      </c>
      <c r="DY8" s="53"/>
      <c r="DZ8" s="53"/>
      <c r="EA8" s="53"/>
      <c r="EB8" s="53"/>
      <c r="EC8" s="53"/>
      <c r="ED8" s="53"/>
      <c r="EE8" s="53"/>
      <c r="EF8" s="53">
        <f>SUM(DY8:EE8)</f>
        <v>0</v>
      </c>
      <c r="EG8" s="55">
        <f t="shared" si="4"/>
        <v>4.3321299638989168E-2</v>
      </c>
      <c r="EH8" s="56">
        <f t="shared" si="5"/>
        <v>0.66294716114210694</v>
      </c>
      <c r="EI8" s="53">
        <f t="shared" si="19"/>
        <v>7.2124292373143577</v>
      </c>
      <c r="EJ8" s="57">
        <f t="shared" si="6"/>
        <v>4.7814594878158854</v>
      </c>
      <c r="EK8" s="56">
        <f t="shared" si="20"/>
        <v>0.6472699307869777</v>
      </c>
      <c r="EL8" s="58">
        <f t="shared" si="7"/>
        <v>51.39481457170988</v>
      </c>
      <c r="EM8" s="59">
        <f t="shared" si="8"/>
        <v>2.3106516427816065E-3</v>
      </c>
      <c r="EN8" s="40">
        <f t="shared" si="9"/>
        <v>12.775757575757575</v>
      </c>
      <c r="EO8" s="53">
        <f t="shared" si="10"/>
        <v>71225</v>
      </c>
      <c r="EP8" s="53">
        <f t="shared" si="11"/>
        <v>14531</v>
      </c>
      <c r="EQ8" s="53">
        <f t="shared" si="12"/>
        <v>530</v>
      </c>
      <c r="ER8" s="53">
        <f t="shared" si="13"/>
        <v>742</v>
      </c>
      <c r="ES8" s="34">
        <f t="shared" si="21"/>
        <v>35.202777777777776</v>
      </c>
      <c r="ET8" s="34">
        <f t="shared" si="22"/>
        <v>3000</v>
      </c>
      <c r="EU8" s="34">
        <f t="shared" si="23"/>
        <v>1800</v>
      </c>
      <c r="EV8" s="34">
        <f t="shared" si="14"/>
        <v>576</v>
      </c>
      <c r="EW8" s="14">
        <f t="shared" si="24"/>
        <v>92439.202777777784</v>
      </c>
      <c r="EX8" s="145">
        <f t="shared" si="25"/>
        <v>15884.202777777778</v>
      </c>
    </row>
    <row r="9" spans="1:154" x14ac:dyDescent="0.2">
      <c r="A9" s="14" t="s">
        <v>155</v>
      </c>
      <c r="B9" s="46" t="s">
        <v>203</v>
      </c>
      <c r="C9" s="16">
        <v>14146</v>
      </c>
      <c r="D9" s="16">
        <v>2301</v>
      </c>
      <c r="E9" s="42" t="s">
        <v>204</v>
      </c>
      <c r="F9" s="42">
        <v>20020</v>
      </c>
      <c r="G9" s="47" t="s">
        <v>203</v>
      </c>
      <c r="H9" s="42" t="s">
        <v>205</v>
      </c>
      <c r="I9" s="42" t="s">
        <v>206</v>
      </c>
      <c r="J9" s="42" t="s">
        <v>207</v>
      </c>
      <c r="K9" s="42" t="s">
        <v>208</v>
      </c>
      <c r="L9" s="42">
        <v>1982</v>
      </c>
      <c r="M9" s="42" t="s">
        <v>178</v>
      </c>
      <c r="N9" s="75">
        <v>865</v>
      </c>
      <c r="O9" s="76">
        <v>1000</v>
      </c>
      <c r="P9" s="75">
        <v>130</v>
      </c>
      <c r="Q9" s="75">
        <v>60</v>
      </c>
      <c r="R9" s="75">
        <v>4</v>
      </c>
      <c r="S9" s="75">
        <v>3</v>
      </c>
      <c r="T9" s="42" t="s">
        <v>209</v>
      </c>
      <c r="U9" s="42" t="s">
        <v>152</v>
      </c>
      <c r="V9" s="42" t="s">
        <v>154</v>
      </c>
      <c r="W9" s="42" t="s">
        <v>153</v>
      </c>
      <c r="X9" s="75">
        <v>18</v>
      </c>
      <c r="Y9" s="42">
        <v>0</v>
      </c>
      <c r="Z9" s="42">
        <v>0</v>
      </c>
      <c r="AA9" s="42">
        <v>0</v>
      </c>
      <c r="AB9" s="42">
        <v>1</v>
      </c>
      <c r="AC9" s="42">
        <v>0</v>
      </c>
      <c r="AD9" s="42">
        <v>0</v>
      </c>
      <c r="AE9" s="42">
        <v>2</v>
      </c>
      <c r="AF9" s="42">
        <v>1</v>
      </c>
      <c r="AG9" s="42">
        <v>0</v>
      </c>
      <c r="AH9" s="42">
        <v>0</v>
      </c>
      <c r="AI9" s="42">
        <f t="shared" si="0"/>
        <v>2</v>
      </c>
      <c r="AJ9" s="43">
        <f t="shared" si="0"/>
        <v>2</v>
      </c>
      <c r="AK9" s="68">
        <v>47</v>
      </c>
      <c r="AL9" s="42">
        <f t="shared" si="28"/>
        <v>4</v>
      </c>
      <c r="AM9" s="42">
        <v>0</v>
      </c>
      <c r="AN9" s="42">
        <v>0</v>
      </c>
      <c r="AO9" s="42">
        <v>0</v>
      </c>
      <c r="AP9" s="69">
        <v>1</v>
      </c>
      <c r="AQ9" s="42">
        <v>0</v>
      </c>
      <c r="AR9" s="59">
        <v>42</v>
      </c>
      <c r="AS9" s="48">
        <f t="shared" si="15"/>
        <v>1553</v>
      </c>
      <c r="AT9" s="70">
        <v>1188</v>
      </c>
      <c r="AU9" s="70">
        <v>365</v>
      </c>
      <c r="AV9" s="48">
        <v>10537</v>
      </c>
      <c r="AW9" s="48">
        <v>7500</v>
      </c>
      <c r="AX9" s="48">
        <v>3037</v>
      </c>
      <c r="AY9" s="48">
        <v>7719</v>
      </c>
      <c r="AZ9" s="48">
        <v>5286</v>
      </c>
      <c r="BA9" s="48">
        <v>2433</v>
      </c>
      <c r="BB9" s="48">
        <v>2818</v>
      </c>
      <c r="BC9" s="48">
        <v>2214</v>
      </c>
      <c r="BD9" s="48">
        <v>604</v>
      </c>
      <c r="BE9" s="50">
        <v>5097</v>
      </c>
      <c r="BF9" s="50">
        <v>4765</v>
      </c>
      <c r="BG9" s="50">
        <v>332</v>
      </c>
      <c r="BH9" s="48">
        <v>6326</v>
      </c>
      <c r="BI9" s="48">
        <v>5811</v>
      </c>
      <c r="BJ9" s="48">
        <v>515</v>
      </c>
      <c r="BK9" s="50">
        <v>3538</v>
      </c>
      <c r="BL9" s="50">
        <v>3484</v>
      </c>
      <c r="BM9" s="50">
        <v>54</v>
      </c>
      <c r="BN9" s="50">
        <f t="shared" si="31"/>
        <v>9864</v>
      </c>
      <c r="BO9" s="50">
        <v>7492</v>
      </c>
      <c r="BP9" s="50">
        <v>6703</v>
      </c>
      <c r="BQ9" s="50">
        <v>789</v>
      </c>
      <c r="BR9" s="50">
        <v>2854</v>
      </c>
      <c r="BS9" s="50">
        <v>2671</v>
      </c>
      <c r="BT9" s="50">
        <v>183</v>
      </c>
      <c r="BU9" s="50">
        <f t="shared" si="32"/>
        <v>10346</v>
      </c>
      <c r="BV9" s="49">
        <f t="shared" si="16"/>
        <v>35844</v>
      </c>
      <c r="BW9" s="49">
        <f t="shared" si="17"/>
        <v>25498</v>
      </c>
      <c r="BX9" s="16">
        <v>236</v>
      </c>
      <c r="BY9" s="25">
        <v>1547</v>
      </c>
      <c r="BZ9" s="26">
        <v>94</v>
      </c>
      <c r="CA9" s="71">
        <v>21007</v>
      </c>
      <c r="CB9" s="71">
        <v>5757</v>
      </c>
      <c r="CC9" s="71">
        <v>2094</v>
      </c>
      <c r="CD9" s="71"/>
      <c r="CE9" s="71"/>
      <c r="CF9" s="71">
        <v>17</v>
      </c>
      <c r="CG9" s="71">
        <v>6</v>
      </c>
      <c r="CH9" s="71">
        <v>1560</v>
      </c>
      <c r="CI9" s="71">
        <v>328</v>
      </c>
      <c r="CJ9" s="71">
        <v>4005</v>
      </c>
      <c r="CK9" s="71">
        <v>155</v>
      </c>
      <c r="CL9" s="49">
        <f t="shared" si="1"/>
        <v>25012</v>
      </c>
      <c r="CM9" s="51">
        <f t="shared" si="34"/>
        <v>454</v>
      </c>
      <c r="CN9" s="70">
        <v>397</v>
      </c>
      <c r="CO9" s="70">
        <v>57</v>
      </c>
      <c r="CP9" s="49">
        <f t="shared" si="2"/>
        <v>0</v>
      </c>
      <c r="CQ9" s="71">
        <v>981</v>
      </c>
      <c r="CR9" s="71">
        <v>491</v>
      </c>
      <c r="CS9" s="71">
        <v>295</v>
      </c>
      <c r="CT9" s="71">
        <v>196</v>
      </c>
      <c r="CU9" s="71">
        <v>490</v>
      </c>
      <c r="CV9" s="71">
        <v>393</v>
      </c>
      <c r="CW9" s="71">
        <v>97</v>
      </c>
      <c r="CX9" s="70"/>
      <c r="CY9" s="71">
        <v>180</v>
      </c>
      <c r="CZ9" s="70">
        <v>30</v>
      </c>
      <c r="DA9" s="71">
        <v>0</v>
      </c>
      <c r="DB9" s="71">
        <v>2</v>
      </c>
      <c r="DC9" s="72">
        <v>174</v>
      </c>
      <c r="DD9" s="72">
        <v>146</v>
      </c>
      <c r="DE9" s="72">
        <v>28</v>
      </c>
      <c r="DF9" s="71"/>
      <c r="DG9" s="48">
        <v>1</v>
      </c>
      <c r="DH9" s="73">
        <v>9115</v>
      </c>
      <c r="DI9" s="73">
        <v>4614.5541666666668</v>
      </c>
      <c r="DJ9" s="52">
        <f t="shared" si="18"/>
        <v>304</v>
      </c>
      <c r="DK9" s="70">
        <v>289</v>
      </c>
      <c r="DL9" s="70">
        <v>15</v>
      </c>
      <c r="DM9" s="73">
        <v>35961</v>
      </c>
      <c r="DN9" s="53">
        <v>111577</v>
      </c>
      <c r="DO9" s="53">
        <v>10948.268624999999</v>
      </c>
      <c r="DP9" s="53"/>
      <c r="DQ9" s="53">
        <v>2000</v>
      </c>
      <c r="DR9" s="53"/>
      <c r="DS9" s="53">
        <v>6850</v>
      </c>
      <c r="DT9" s="53">
        <v>14818.666901875</v>
      </c>
      <c r="DU9" s="53">
        <v>4167</v>
      </c>
      <c r="DV9" s="53">
        <v>49247</v>
      </c>
      <c r="DW9" s="53">
        <v>7158</v>
      </c>
      <c r="DX9" s="53">
        <f t="shared" ref="DX9:DX35" si="37">SUBTOTAL(9,DN9:DW9)</f>
        <v>206765.93552687499</v>
      </c>
      <c r="DY9" s="53"/>
      <c r="DZ9" s="53"/>
      <c r="EA9" s="53"/>
      <c r="EB9" s="53"/>
      <c r="EC9" s="53"/>
      <c r="ED9" s="53"/>
      <c r="EE9" s="53"/>
      <c r="EF9" s="53">
        <f>SUM(DY9:EE9)</f>
        <v>0</v>
      </c>
      <c r="EG9" s="55">
        <f t="shared" si="4"/>
        <v>0.1097836844337622</v>
      </c>
      <c r="EH9" s="56">
        <f t="shared" si="5"/>
        <v>1.8024883359253498</v>
      </c>
      <c r="EI9" s="53">
        <f t="shared" si="19"/>
        <v>8.1091040680396507</v>
      </c>
      <c r="EJ9" s="57">
        <f t="shared" si="6"/>
        <v>14.616565497446274</v>
      </c>
      <c r="EK9" s="56">
        <f t="shared" si="20"/>
        <v>1.019430673276827</v>
      </c>
      <c r="EL9" s="58">
        <f t="shared" si="7"/>
        <v>81.648522550544314</v>
      </c>
      <c r="EM9" s="59">
        <f t="shared" si="8"/>
        <v>0.3262091168292568</v>
      </c>
      <c r="EN9" s="40">
        <f t="shared" si="9"/>
        <v>16.728911783644559</v>
      </c>
      <c r="EO9" s="53">
        <f t="shared" si="10"/>
        <v>115907</v>
      </c>
      <c r="EP9" s="53">
        <f t="shared" si="11"/>
        <v>82412</v>
      </c>
      <c r="EQ9" s="53">
        <f t="shared" si="12"/>
        <v>10194</v>
      </c>
      <c r="ER9" s="53">
        <f t="shared" si="13"/>
        <v>5708</v>
      </c>
      <c r="ES9" s="34">
        <f t="shared" si="21"/>
        <v>4614.5541666666668</v>
      </c>
      <c r="ET9" s="34">
        <f t="shared" si="22"/>
        <v>0</v>
      </c>
      <c r="EU9" s="34">
        <f t="shared" si="23"/>
        <v>18000</v>
      </c>
      <c r="EV9" s="34">
        <f t="shared" si="14"/>
        <v>846</v>
      </c>
      <c r="EW9" s="14">
        <f t="shared" si="24"/>
        <v>237681.55416666667</v>
      </c>
      <c r="EX9" s="145">
        <f t="shared" si="25"/>
        <v>93580.554166666669</v>
      </c>
    </row>
    <row r="10" spans="1:154" x14ac:dyDescent="0.2">
      <c r="A10" s="14" t="s">
        <v>163</v>
      </c>
      <c r="B10" s="46" t="s">
        <v>210</v>
      </c>
      <c r="C10" s="16">
        <v>74669</v>
      </c>
      <c r="D10" s="16">
        <v>10932</v>
      </c>
      <c r="E10" s="75" t="s">
        <v>211</v>
      </c>
      <c r="F10" s="77">
        <v>20054</v>
      </c>
      <c r="G10" s="47" t="s">
        <v>210</v>
      </c>
      <c r="H10" s="77" t="s">
        <v>212</v>
      </c>
      <c r="I10" s="42" t="s">
        <v>213</v>
      </c>
      <c r="J10" s="77" t="s">
        <v>214</v>
      </c>
      <c r="K10" s="77" t="s">
        <v>215</v>
      </c>
      <c r="L10" s="77">
        <v>1971</v>
      </c>
      <c r="M10" s="77" t="s">
        <v>178</v>
      </c>
      <c r="N10" s="42">
        <v>5027</v>
      </c>
      <c r="O10" s="42">
        <v>6622</v>
      </c>
      <c r="P10" s="42">
        <v>457</v>
      </c>
      <c r="Q10" s="42">
        <v>432</v>
      </c>
      <c r="R10" s="42">
        <v>36</v>
      </c>
      <c r="S10" s="42">
        <v>53</v>
      </c>
      <c r="T10" s="42" t="s">
        <v>216</v>
      </c>
      <c r="U10" s="42" t="s">
        <v>152</v>
      </c>
      <c r="V10" s="42" t="s">
        <v>154</v>
      </c>
      <c r="W10" s="42" t="s">
        <v>153</v>
      </c>
      <c r="X10" s="42">
        <v>24</v>
      </c>
      <c r="Y10" s="42">
        <v>1</v>
      </c>
      <c r="Z10" s="42">
        <v>0</v>
      </c>
      <c r="AA10" s="42">
        <v>4</v>
      </c>
      <c r="AB10" s="42">
        <v>1</v>
      </c>
      <c r="AC10" s="42">
        <v>11</v>
      </c>
      <c r="AD10" s="42">
        <v>1</v>
      </c>
      <c r="AE10" s="42">
        <v>4</v>
      </c>
      <c r="AF10" s="42">
        <v>0</v>
      </c>
      <c r="AG10" s="42">
        <v>0</v>
      </c>
      <c r="AH10" s="42">
        <v>0</v>
      </c>
      <c r="AI10" s="42">
        <f t="shared" si="0"/>
        <v>20</v>
      </c>
      <c r="AJ10" s="43">
        <f t="shared" si="0"/>
        <v>2</v>
      </c>
      <c r="AK10" s="42">
        <v>80</v>
      </c>
      <c r="AL10" s="42">
        <f t="shared" si="28"/>
        <v>22</v>
      </c>
      <c r="AM10" s="42">
        <v>9</v>
      </c>
      <c r="AN10" s="42">
        <v>216</v>
      </c>
      <c r="AO10" s="42">
        <v>0</v>
      </c>
      <c r="AP10" s="69">
        <v>7</v>
      </c>
      <c r="AQ10" s="42">
        <v>10</v>
      </c>
      <c r="AR10" s="59">
        <v>67</v>
      </c>
      <c r="AS10" s="48">
        <f t="shared" si="15"/>
        <v>11950</v>
      </c>
      <c r="AT10" s="70">
        <v>8956</v>
      </c>
      <c r="AU10" s="70">
        <v>2994</v>
      </c>
      <c r="AV10" s="48">
        <v>119003</v>
      </c>
      <c r="AW10" s="48">
        <v>94478</v>
      </c>
      <c r="AX10" s="48">
        <v>24525</v>
      </c>
      <c r="AY10" s="48">
        <v>67492</v>
      </c>
      <c r="AZ10" s="48">
        <v>49569</v>
      </c>
      <c r="BA10" s="48">
        <v>17923</v>
      </c>
      <c r="BB10" s="48">
        <v>51511</v>
      </c>
      <c r="BC10" s="48">
        <v>44909</v>
      </c>
      <c r="BD10" s="48">
        <v>6602</v>
      </c>
      <c r="BE10" s="50">
        <v>91821</v>
      </c>
      <c r="BF10" s="50">
        <v>87005</v>
      </c>
      <c r="BG10" s="50">
        <v>4816</v>
      </c>
      <c r="BH10" s="48">
        <v>28723</v>
      </c>
      <c r="BI10" s="48">
        <v>26572</v>
      </c>
      <c r="BJ10" s="48">
        <v>2151</v>
      </c>
      <c r="BK10" s="50">
        <v>14454</v>
      </c>
      <c r="BL10" s="50">
        <v>13912</v>
      </c>
      <c r="BM10" s="50">
        <v>542</v>
      </c>
      <c r="BN10" s="50">
        <f t="shared" si="31"/>
        <v>43177</v>
      </c>
      <c r="BO10" s="50">
        <v>31711</v>
      </c>
      <c r="BP10" s="50">
        <v>28956</v>
      </c>
      <c r="BQ10" s="50">
        <v>2755</v>
      </c>
      <c r="BR10" s="50">
        <v>11735</v>
      </c>
      <c r="BS10" s="50">
        <v>11003</v>
      </c>
      <c r="BT10" s="50">
        <v>732</v>
      </c>
      <c r="BU10" s="50">
        <f t="shared" si="32"/>
        <v>43446</v>
      </c>
      <c r="BV10" s="49">
        <f t="shared" si="16"/>
        <v>297447</v>
      </c>
      <c r="BW10" s="49">
        <f t="shared" si="17"/>
        <v>254001</v>
      </c>
      <c r="BX10" s="16">
        <v>1301</v>
      </c>
      <c r="BY10" s="25">
        <v>17887</v>
      </c>
      <c r="BZ10" s="26">
        <v>721</v>
      </c>
      <c r="CA10" s="71">
        <v>91829</v>
      </c>
      <c r="CB10" s="71">
        <v>19752</v>
      </c>
      <c r="CC10" s="71">
        <v>7465</v>
      </c>
      <c r="CD10" s="71"/>
      <c r="CE10" s="71"/>
      <c r="CF10" s="71">
        <v>115</v>
      </c>
      <c r="CG10" s="71">
        <v>508</v>
      </c>
      <c r="CH10" s="71">
        <v>15434</v>
      </c>
      <c r="CI10" s="71">
        <v>290</v>
      </c>
      <c r="CJ10" s="71">
        <v>23812</v>
      </c>
      <c r="CK10" s="71">
        <v>1291</v>
      </c>
      <c r="CL10" s="49">
        <f t="shared" si="1"/>
        <v>115641</v>
      </c>
      <c r="CM10" s="51">
        <f t="shared" si="34"/>
        <v>4560</v>
      </c>
      <c r="CN10" s="70">
        <v>4217</v>
      </c>
      <c r="CO10" s="70">
        <v>343</v>
      </c>
      <c r="CP10" s="49">
        <f t="shared" si="2"/>
        <v>0</v>
      </c>
      <c r="CQ10" s="71">
        <v>4727</v>
      </c>
      <c r="CR10" s="71">
        <v>3884</v>
      </c>
      <c r="CS10" s="71">
        <v>1638</v>
      </c>
      <c r="CT10" s="71">
        <v>2246</v>
      </c>
      <c r="CU10" s="71">
        <v>843</v>
      </c>
      <c r="CV10" s="71">
        <v>609</v>
      </c>
      <c r="CW10" s="71">
        <v>234</v>
      </c>
      <c r="CX10" s="49"/>
      <c r="CY10" s="71">
        <v>284</v>
      </c>
      <c r="CZ10" s="49">
        <v>177</v>
      </c>
      <c r="DA10" s="49">
        <v>12</v>
      </c>
      <c r="DB10" s="49"/>
      <c r="DC10" s="72">
        <v>3464</v>
      </c>
      <c r="DD10" s="72">
        <v>3213</v>
      </c>
      <c r="DE10" s="72">
        <v>251</v>
      </c>
      <c r="DF10" s="78">
        <v>154</v>
      </c>
      <c r="DG10" s="71">
        <v>205</v>
      </c>
      <c r="DH10" s="73">
        <v>100921</v>
      </c>
      <c r="DI10" s="73">
        <v>72408.606944444444</v>
      </c>
      <c r="DJ10" s="52">
        <f t="shared" si="18"/>
        <v>3031</v>
      </c>
      <c r="DK10" s="70">
        <v>2764</v>
      </c>
      <c r="DL10" s="70">
        <v>267</v>
      </c>
      <c r="DM10" s="73">
        <v>517203</v>
      </c>
      <c r="DN10" s="74">
        <f>1204247.17+1315</f>
        <v>1205562.17</v>
      </c>
      <c r="DO10" s="53">
        <f>25625.4558+56376</f>
        <v>82001.455799999996</v>
      </c>
      <c r="DP10" s="74">
        <v>67872</v>
      </c>
      <c r="DQ10" s="74">
        <v>17500</v>
      </c>
      <c r="DR10" s="53"/>
      <c r="DS10" s="53">
        <f>15048.5+2000</f>
        <v>17048.5</v>
      </c>
      <c r="DT10" s="53">
        <v>59594.220952999996</v>
      </c>
      <c r="DU10" s="53">
        <f>10550+110030.58</f>
        <v>120580.58</v>
      </c>
      <c r="DV10" s="53">
        <v>356098</v>
      </c>
      <c r="DW10" s="53">
        <v>15377</v>
      </c>
      <c r="DX10" s="53">
        <f t="shared" si="37"/>
        <v>1941633.9267530001</v>
      </c>
      <c r="DY10" s="53"/>
      <c r="DZ10" s="53"/>
      <c r="EA10" s="53"/>
      <c r="EB10" s="53"/>
      <c r="EC10" s="74">
        <v>6014</v>
      </c>
      <c r="ED10" s="53"/>
      <c r="EE10" s="53"/>
      <c r="EF10" s="53">
        <f t="shared" ref="EF10:EF35" si="38">SUM(DY10:EE10)</f>
        <v>6014</v>
      </c>
      <c r="EG10" s="55">
        <f t="shared" si="4"/>
        <v>0.16003964161834228</v>
      </c>
      <c r="EH10" s="56">
        <f t="shared" si="5"/>
        <v>3.4016928042427246</v>
      </c>
      <c r="EI10" s="53">
        <f t="shared" si="19"/>
        <v>7.6441979628151078</v>
      </c>
      <c r="EJ10" s="57">
        <f t="shared" si="6"/>
        <v>26.003213204315045</v>
      </c>
      <c r="EK10" s="56">
        <f t="shared" si="20"/>
        <v>2.1964614626300363</v>
      </c>
      <c r="EL10" s="58">
        <f t="shared" si="7"/>
        <v>109.6974648113675</v>
      </c>
      <c r="EM10" s="59">
        <f t="shared" si="8"/>
        <v>0.96972782472571539</v>
      </c>
      <c r="EN10" s="40">
        <f t="shared" si="9"/>
        <v>21.277824267782428</v>
      </c>
      <c r="EO10" s="53">
        <f t="shared" si="10"/>
        <v>1309033</v>
      </c>
      <c r="EP10" s="53">
        <f t="shared" si="11"/>
        <v>348821</v>
      </c>
      <c r="EQ10" s="53">
        <f t="shared" si="12"/>
        <v>183642</v>
      </c>
      <c r="ER10" s="53">
        <f t="shared" si="13"/>
        <v>23470</v>
      </c>
      <c r="ES10" s="34">
        <f t="shared" si="21"/>
        <v>72408.606944444444</v>
      </c>
      <c r="ET10" s="34">
        <f t="shared" si="22"/>
        <v>7200</v>
      </c>
      <c r="EU10" s="34">
        <f t="shared" si="23"/>
        <v>106200</v>
      </c>
      <c r="EV10" s="34">
        <f t="shared" si="14"/>
        <v>6489</v>
      </c>
      <c r="EW10" s="14">
        <f t="shared" si="24"/>
        <v>2057263.6069444444</v>
      </c>
      <c r="EX10" s="145">
        <f t="shared" si="25"/>
        <v>451188.60694444447</v>
      </c>
    </row>
    <row r="11" spans="1:154" x14ac:dyDescent="0.2">
      <c r="A11" s="14" t="s">
        <v>155</v>
      </c>
      <c r="B11" s="46" t="s">
        <v>217</v>
      </c>
      <c r="C11" s="16">
        <v>20059</v>
      </c>
      <c r="D11" s="16">
        <v>3220</v>
      </c>
      <c r="E11" s="42" t="s">
        <v>218</v>
      </c>
      <c r="F11" s="42">
        <v>20032</v>
      </c>
      <c r="G11" s="47" t="s">
        <v>217</v>
      </c>
      <c r="H11" s="42" t="s">
        <v>219</v>
      </c>
      <c r="I11" s="42"/>
      <c r="J11" s="42" t="s">
        <v>220</v>
      </c>
      <c r="K11" s="42" t="s">
        <v>221</v>
      </c>
      <c r="L11" s="42">
        <v>1966</v>
      </c>
      <c r="M11" s="42" t="s">
        <v>222</v>
      </c>
      <c r="N11" s="42">
        <v>668</v>
      </c>
      <c r="O11" s="42">
        <v>762</v>
      </c>
      <c r="P11" s="42">
        <v>90</v>
      </c>
      <c r="Q11" s="42">
        <v>83</v>
      </c>
      <c r="R11" s="42">
        <v>14</v>
      </c>
      <c r="S11" s="42">
        <v>16</v>
      </c>
      <c r="T11" s="42" t="s">
        <v>223</v>
      </c>
      <c r="U11" s="42" t="s">
        <v>180</v>
      </c>
      <c r="V11" s="42" t="s">
        <v>153</v>
      </c>
      <c r="W11" s="42" t="s">
        <v>154</v>
      </c>
      <c r="X11" s="75">
        <v>0</v>
      </c>
      <c r="Y11" s="75">
        <v>0</v>
      </c>
      <c r="Z11" s="75">
        <v>0</v>
      </c>
      <c r="AA11" s="75">
        <v>2</v>
      </c>
      <c r="AB11" s="75">
        <v>0</v>
      </c>
      <c r="AC11" s="75">
        <v>3</v>
      </c>
      <c r="AD11" s="75">
        <v>1</v>
      </c>
      <c r="AE11" s="75">
        <v>1</v>
      </c>
      <c r="AF11" s="75">
        <v>0</v>
      </c>
      <c r="AG11" s="75">
        <v>0</v>
      </c>
      <c r="AH11" s="75">
        <v>0</v>
      </c>
      <c r="AI11" s="42">
        <f t="shared" si="0"/>
        <v>6</v>
      </c>
      <c r="AJ11" s="43">
        <f t="shared" si="0"/>
        <v>1</v>
      </c>
      <c r="AK11" s="68">
        <v>32</v>
      </c>
      <c r="AL11" s="42">
        <v>5</v>
      </c>
      <c r="AM11" s="42">
        <v>0</v>
      </c>
      <c r="AN11" s="42">
        <v>0</v>
      </c>
      <c r="AO11" s="42">
        <v>0</v>
      </c>
      <c r="AP11" s="69">
        <v>1</v>
      </c>
      <c r="AQ11" s="42" t="s">
        <v>154</v>
      </c>
      <c r="AR11" s="59">
        <v>31</v>
      </c>
      <c r="AS11" s="48">
        <f t="shared" si="15"/>
        <v>2439</v>
      </c>
      <c r="AT11" s="49">
        <f t="shared" ref="AT11:AU11" si="39">AT79+AT80</f>
        <v>1553</v>
      </c>
      <c r="AU11" s="49">
        <f t="shared" si="39"/>
        <v>886</v>
      </c>
      <c r="AV11" s="49">
        <f>AV79+AV80</f>
        <v>21137</v>
      </c>
      <c r="AW11" s="49">
        <f t="shared" ref="AW11:BM11" si="40">AW79+AW80</f>
        <v>16454</v>
      </c>
      <c r="AX11" s="49">
        <f t="shared" si="40"/>
        <v>4683</v>
      </c>
      <c r="AY11" s="49">
        <f t="shared" si="40"/>
        <v>15135</v>
      </c>
      <c r="AZ11" s="49">
        <f t="shared" si="40"/>
        <v>11660</v>
      </c>
      <c r="BA11" s="49">
        <f t="shared" si="40"/>
        <v>3475</v>
      </c>
      <c r="BB11" s="49">
        <f t="shared" si="40"/>
        <v>6002</v>
      </c>
      <c r="BC11" s="49">
        <f t="shared" si="40"/>
        <v>4794</v>
      </c>
      <c r="BD11" s="49">
        <f t="shared" si="40"/>
        <v>1208</v>
      </c>
      <c r="BE11" s="49">
        <f t="shared" si="40"/>
        <v>5620</v>
      </c>
      <c r="BF11" s="49">
        <f t="shared" si="40"/>
        <v>5051</v>
      </c>
      <c r="BG11" s="49">
        <f t="shared" si="40"/>
        <v>569</v>
      </c>
      <c r="BH11" s="49">
        <f t="shared" si="40"/>
        <v>18809</v>
      </c>
      <c r="BI11" s="49">
        <f t="shared" si="40"/>
        <v>16853</v>
      </c>
      <c r="BJ11" s="49">
        <f t="shared" si="40"/>
        <v>1956</v>
      </c>
      <c r="BK11" s="49">
        <f t="shared" si="40"/>
        <v>4927</v>
      </c>
      <c r="BL11" s="49">
        <f t="shared" si="40"/>
        <v>4580</v>
      </c>
      <c r="BM11" s="49">
        <f t="shared" si="40"/>
        <v>347</v>
      </c>
      <c r="BN11" s="50">
        <f t="shared" si="31"/>
        <v>23736</v>
      </c>
      <c r="BO11" s="49">
        <f>BO79+BO80</f>
        <v>11709</v>
      </c>
      <c r="BP11" s="49">
        <f>BP79+BP80</f>
        <v>10806</v>
      </c>
      <c r="BQ11" s="49">
        <f t="shared" ref="BQ11:BT11" si="41">BQ79+BQ80</f>
        <v>903</v>
      </c>
      <c r="BR11" s="49">
        <f t="shared" si="41"/>
        <v>4058</v>
      </c>
      <c r="BS11" s="49">
        <f t="shared" si="41"/>
        <v>3900</v>
      </c>
      <c r="BT11" s="49">
        <f t="shared" si="41"/>
        <v>158</v>
      </c>
      <c r="BU11" s="50">
        <f t="shared" si="32"/>
        <v>15767</v>
      </c>
      <c r="BV11" s="49">
        <f t="shared" si="16"/>
        <v>66260</v>
      </c>
      <c r="BW11" s="49">
        <f t="shared" si="17"/>
        <v>50493</v>
      </c>
      <c r="BX11" s="16">
        <v>370</v>
      </c>
      <c r="BY11" s="25">
        <v>3576</v>
      </c>
      <c r="BZ11" s="26">
        <v>197</v>
      </c>
      <c r="CA11" s="49">
        <f t="shared" ref="CA11:EE11" si="42">CA79+CA80</f>
        <v>41216</v>
      </c>
      <c r="CB11" s="49">
        <f t="shared" si="42"/>
        <v>12806</v>
      </c>
      <c r="CC11" s="49">
        <f t="shared" si="42"/>
        <v>910</v>
      </c>
      <c r="CD11" s="49">
        <f t="shared" si="42"/>
        <v>0</v>
      </c>
      <c r="CE11" s="49">
        <f t="shared" si="42"/>
        <v>0</v>
      </c>
      <c r="CF11" s="49">
        <f t="shared" si="42"/>
        <v>645</v>
      </c>
      <c r="CG11" s="49">
        <f t="shared" si="42"/>
        <v>89</v>
      </c>
      <c r="CH11" s="49">
        <f t="shared" si="42"/>
        <v>1973</v>
      </c>
      <c r="CI11" s="49">
        <f t="shared" si="42"/>
        <v>560</v>
      </c>
      <c r="CJ11" s="49">
        <f t="shared" si="42"/>
        <v>4177</v>
      </c>
      <c r="CK11" s="49">
        <f t="shared" si="42"/>
        <v>681</v>
      </c>
      <c r="CL11" s="49">
        <f t="shared" si="1"/>
        <v>45393</v>
      </c>
      <c r="CM11" s="51">
        <f t="shared" si="34"/>
        <v>2234</v>
      </c>
      <c r="CN11" s="49">
        <f t="shared" si="42"/>
        <v>1896</v>
      </c>
      <c r="CO11" s="49">
        <f t="shared" si="42"/>
        <v>338</v>
      </c>
      <c r="CP11" s="49">
        <f t="shared" si="2"/>
        <v>0</v>
      </c>
      <c r="CQ11" s="49">
        <f t="shared" si="42"/>
        <v>1358</v>
      </c>
      <c r="CR11" s="49">
        <f t="shared" si="42"/>
        <v>878</v>
      </c>
      <c r="CS11" s="49">
        <f t="shared" si="42"/>
        <v>393</v>
      </c>
      <c r="CT11" s="49">
        <f t="shared" si="42"/>
        <v>485</v>
      </c>
      <c r="CU11" s="49">
        <f t="shared" si="42"/>
        <v>480</v>
      </c>
      <c r="CV11" s="49">
        <f t="shared" si="42"/>
        <v>399</v>
      </c>
      <c r="CW11" s="49">
        <f t="shared" si="42"/>
        <v>81</v>
      </c>
      <c r="CX11" s="49">
        <f t="shared" si="42"/>
        <v>0</v>
      </c>
      <c r="CY11" s="49">
        <f t="shared" si="42"/>
        <v>1020</v>
      </c>
      <c r="CZ11" s="49">
        <f t="shared" si="42"/>
        <v>13</v>
      </c>
      <c r="DA11" s="49">
        <f t="shared" si="42"/>
        <v>3</v>
      </c>
      <c r="DB11" s="49">
        <f t="shared" si="42"/>
        <v>4</v>
      </c>
      <c r="DC11" s="49">
        <f t="shared" si="42"/>
        <v>135</v>
      </c>
      <c r="DD11" s="49">
        <f t="shared" si="42"/>
        <v>91</v>
      </c>
      <c r="DE11" s="49">
        <f t="shared" si="42"/>
        <v>44</v>
      </c>
      <c r="DF11" s="49">
        <f t="shared" si="42"/>
        <v>159</v>
      </c>
      <c r="DG11" s="49">
        <f t="shared" si="42"/>
        <v>2</v>
      </c>
      <c r="DH11" s="49">
        <f t="shared" si="42"/>
        <v>6538</v>
      </c>
      <c r="DI11" s="49">
        <f t="shared" si="42"/>
        <v>12086.814166666667</v>
      </c>
      <c r="DJ11" s="52">
        <f t="shared" si="18"/>
        <v>236</v>
      </c>
      <c r="DK11" s="49">
        <f t="shared" si="42"/>
        <v>221</v>
      </c>
      <c r="DL11" s="49">
        <f t="shared" si="42"/>
        <v>15</v>
      </c>
      <c r="DM11" s="49">
        <v>49544</v>
      </c>
      <c r="DN11" s="53">
        <f t="shared" si="42"/>
        <v>221110.45</v>
      </c>
      <c r="DO11" s="53">
        <v>15917.719125000001</v>
      </c>
      <c r="DP11" s="53">
        <f t="shared" si="42"/>
        <v>0</v>
      </c>
      <c r="DQ11" s="53">
        <f t="shared" si="42"/>
        <v>1250</v>
      </c>
      <c r="DR11" s="53">
        <f t="shared" si="42"/>
        <v>0</v>
      </c>
      <c r="DS11" s="53">
        <v>500</v>
      </c>
      <c r="DT11" s="53">
        <v>21473.717669375001</v>
      </c>
      <c r="DU11" s="53">
        <f>DU79+DU80</f>
        <v>7400</v>
      </c>
      <c r="DV11" s="53">
        <f>DV79+DV80</f>
        <v>11467</v>
      </c>
      <c r="DW11" s="53">
        <f t="shared" si="42"/>
        <v>0</v>
      </c>
      <c r="DX11" s="53">
        <f t="shared" si="37"/>
        <v>279118.88679437502</v>
      </c>
      <c r="DY11" s="53">
        <f t="shared" si="42"/>
        <v>0</v>
      </c>
      <c r="DZ11" s="53">
        <f t="shared" si="42"/>
        <v>0</v>
      </c>
      <c r="EA11" s="53">
        <f t="shared" si="42"/>
        <v>0</v>
      </c>
      <c r="EB11" s="53">
        <f t="shared" si="42"/>
        <v>0</v>
      </c>
      <c r="EC11" s="53">
        <f t="shared" si="42"/>
        <v>0</v>
      </c>
      <c r="ED11" s="53">
        <f t="shared" si="42"/>
        <v>0</v>
      </c>
      <c r="EE11" s="53">
        <f t="shared" si="42"/>
        <v>0</v>
      </c>
      <c r="EF11" s="53">
        <f t="shared" si="38"/>
        <v>0</v>
      </c>
      <c r="EG11" s="55">
        <f t="shared" si="4"/>
        <v>0.12159130564833741</v>
      </c>
      <c r="EH11" s="56">
        <f t="shared" si="5"/>
        <v>2.5172241886435018</v>
      </c>
      <c r="EI11" s="53">
        <f t="shared" si="19"/>
        <v>5.5278729090047136</v>
      </c>
      <c r="EJ11" s="57">
        <f t="shared" si="6"/>
        <v>13.914895398293785</v>
      </c>
      <c r="EK11" s="56">
        <f t="shared" si="20"/>
        <v>1.1123521247769479</v>
      </c>
      <c r="EL11" s="58">
        <f t="shared" si="7"/>
        <v>74.430430230819084</v>
      </c>
      <c r="EM11" s="59">
        <f t="shared" si="8"/>
        <v>0.60256314704953717</v>
      </c>
      <c r="EN11" s="40">
        <f t="shared" si="9"/>
        <v>17.435014350143501</v>
      </c>
      <c r="EO11" s="53">
        <f t="shared" si="10"/>
        <v>232507</v>
      </c>
      <c r="EP11" s="53">
        <f t="shared" si="11"/>
        <v>128799</v>
      </c>
      <c r="EQ11" s="53">
        <f t="shared" si="12"/>
        <v>11240</v>
      </c>
      <c r="ER11" s="53">
        <f t="shared" si="13"/>
        <v>8116</v>
      </c>
      <c r="ES11" s="34">
        <f t="shared" si="21"/>
        <v>12086.814166666667</v>
      </c>
      <c r="ET11" s="34">
        <f t="shared" si="22"/>
        <v>1800</v>
      </c>
      <c r="EU11" s="34">
        <f t="shared" si="23"/>
        <v>7800</v>
      </c>
      <c r="EV11" s="34">
        <f t="shared" si="14"/>
        <v>1773</v>
      </c>
      <c r="EW11" s="14">
        <f t="shared" si="24"/>
        <v>404121.81416666665</v>
      </c>
      <c r="EX11" s="145">
        <f t="shared" si="25"/>
        <v>150774.81416666668</v>
      </c>
    </row>
    <row r="12" spans="1:154" x14ac:dyDescent="0.2">
      <c r="A12" s="14" t="s">
        <v>155</v>
      </c>
      <c r="B12" s="46" t="s">
        <v>224</v>
      </c>
      <c r="C12" s="16">
        <v>20289</v>
      </c>
      <c r="D12" s="16">
        <v>3081</v>
      </c>
      <c r="E12" s="42" t="s">
        <v>225</v>
      </c>
      <c r="F12" s="42">
        <v>20010</v>
      </c>
      <c r="G12" s="47" t="s">
        <v>224</v>
      </c>
      <c r="H12" s="42">
        <v>293263290</v>
      </c>
      <c r="I12" s="42">
        <v>293263280</v>
      </c>
      <c r="J12" s="42" t="s">
        <v>226</v>
      </c>
      <c r="K12" s="42" t="s">
        <v>227</v>
      </c>
      <c r="L12" s="42">
        <v>1974</v>
      </c>
      <c r="M12" s="42" t="s">
        <v>150</v>
      </c>
      <c r="N12" s="49">
        <f t="shared" ref="N12:S12" si="43">N60+N59</f>
        <v>740</v>
      </c>
      <c r="O12" s="49">
        <f t="shared" si="43"/>
        <v>740</v>
      </c>
      <c r="P12" s="49">
        <f t="shared" si="43"/>
        <v>127</v>
      </c>
      <c r="Q12" s="49">
        <f t="shared" si="43"/>
        <v>158</v>
      </c>
      <c r="R12" s="49">
        <f t="shared" si="43"/>
        <v>6</v>
      </c>
      <c r="S12" s="49">
        <f t="shared" si="43"/>
        <v>9</v>
      </c>
      <c r="T12" s="42" t="s">
        <v>228</v>
      </c>
      <c r="U12" s="42" t="s">
        <v>152</v>
      </c>
      <c r="V12" s="42" t="s">
        <v>154</v>
      </c>
      <c r="W12" s="42" t="s">
        <v>153</v>
      </c>
      <c r="X12" s="42">
        <f t="shared" ref="X12:AH12" si="44">X59+X60</f>
        <v>30</v>
      </c>
      <c r="Y12" s="42">
        <f t="shared" si="44"/>
        <v>0</v>
      </c>
      <c r="Z12" s="42">
        <f t="shared" si="44"/>
        <v>0</v>
      </c>
      <c r="AA12" s="42">
        <f t="shared" si="44"/>
        <v>0</v>
      </c>
      <c r="AB12" s="42">
        <f t="shared" si="44"/>
        <v>1</v>
      </c>
      <c r="AC12" s="42">
        <f t="shared" si="44"/>
        <v>0</v>
      </c>
      <c r="AD12" s="42">
        <f t="shared" si="44"/>
        <v>0</v>
      </c>
      <c r="AE12" s="42">
        <f t="shared" si="44"/>
        <v>1</v>
      </c>
      <c r="AF12" s="42">
        <f t="shared" si="44"/>
        <v>0</v>
      </c>
      <c r="AG12" s="42">
        <f t="shared" si="44"/>
        <v>0</v>
      </c>
      <c r="AH12" s="42">
        <f t="shared" si="44"/>
        <v>0</v>
      </c>
      <c r="AI12" s="42">
        <f t="shared" si="0"/>
        <v>1</v>
      </c>
      <c r="AJ12" s="43">
        <f t="shared" si="0"/>
        <v>1</v>
      </c>
      <c r="AK12" s="42">
        <f t="shared" ref="AK12:AP12" si="45">AK59+AK60</f>
        <v>30</v>
      </c>
      <c r="AL12" s="42">
        <f t="shared" si="45"/>
        <v>2</v>
      </c>
      <c r="AM12" s="42">
        <f t="shared" si="45"/>
        <v>1</v>
      </c>
      <c r="AN12" s="42">
        <f t="shared" si="45"/>
        <v>21</v>
      </c>
      <c r="AO12" s="42">
        <f t="shared" si="45"/>
        <v>0</v>
      </c>
      <c r="AP12" s="59">
        <f t="shared" si="45"/>
        <v>0</v>
      </c>
      <c r="AQ12" s="42" t="s">
        <v>153</v>
      </c>
      <c r="AR12" s="59">
        <v>18.5</v>
      </c>
      <c r="AS12" s="48">
        <f t="shared" si="15"/>
        <v>2216</v>
      </c>
      <c r="AT12" s="49">
        <f t="shared" ref="AT12:AU12" si="46">AT59+AT60</f>
        <v>1594</v>
      </c>
      <c r="AU12" s="49">
        <f t="shared" si="46"/>
        <v>622</v>
      </c>
      <c r="AV12" s="49">
        <f>AV59+AV60</f>
        <v>21400</v>
      </c>
      <c r="AW12" s="49">
        <f t="shared" ref="AW12:BT12" si="47">AW59+AW60</f>
        <v>14969</v>
      </c>
      <c r="AX12" s="49">
        <f t="shared" si="47"/>
        <v>6431</v>
      </c>
      <c r="AY12" s="49">
        <f t="shared" si="47"/>
        <v>16771</v>
      </c>
      <c r="AZ12" s="49">
        <f t="shared" si="47"/>
        <v>11422</v>
      </c>
      <c r="BA12" s="49">
        <f t="shared" si="47"/>
        <v>5349</v>
      </c>
      <c r="BB12" s="49">
        <f t="shared" si="47"/>
        <v>4629</v>
      </c>
      <c r="BC12" s="49">
        <f t="shared" si="47"/>
        <v>3547</v>
      </c>
      <c r="BD12" s="49">
        <f t="shared" si="47"/>
        <v>1082</v>
      </c>
      <c r="BE12" s="49">
        <f t="shared" si="47"/>
        <v>1679</v>
      </c>
      <c r="BF12" s="49">
        <f t="shared" si="47"/>
        <v>1424</v>
      </c>
      <c r="BG12" s="49">
        <f t="shared" si="47"/>
        <v>255</v>
      </c>
      <c r="BH12" s="49">
        <f t="shared" si="47"/>
        <v>11006</v>
      </c>
      <c r="BI12" s="49">
        <f t="shared" si="47"/>
        <v>9769</v>
      </c>
      <c r="BJ12" s="49">
        <f t="shared" si="47"/>
        <v>1237</v>
      </c>
      <c r="BK12" s="49">
        <f t="shared" si="47"/>
        <v>2205</v>
      </c>
      <c r="BL12" s="49">
        <f t="shared" si="47"/>
        <v>2022</v>
      </c>
      <c r="BM12" s="49">
        <f t="shared" si="47"/>
        <v>183</v>
      </c>
      <c r="BN12" s="50">
        <f t="shared" si="31"/>
        <v>13211</v>
      </c>
      <c r="BO12" s="49">
        <f t="shared" si="47"/>
        <v>8297</v>
      </c>
      <c r="BP12" s="49">
        <f t="shared" si="47"/>
        <v>7388</v>
      </c>
      <c r="BQ12" s="49">
        <f t="shared" si="47"/>
        <v>909</v>
      </c>
      <c r="BR12" s="49">
        <f t="shared" si="47"/>
        <v>2484</v>
      </c>
      <c r="BS12" s="49">
        <f t="shared" si="47"/>
        <v>2334</v>
      </c>
      <c r="BT12" s="49">
        <f t="shared" si="47"/>
        <v>150</v>
      </c>
      <c r="BU12" s="50">
        <f t="shared" si="32"/>
        <v>10781</v>
      </c>
      <c r="BV12" s="49">
        <f t="shared" si="16"/>
        <v>47071</v>
      </c>
      <c r="BW12" s="49">
        <f t="shared" si="17"/>
        <v>36290</v>
      </c>
      <c r="BX12" s="16">
        <v>344</v>
      </c>
      <c r="BY12" s="25">
        <v>2509</v>
      </c>
      <c r="BZ12" s="26">
        <v>160</v>
      </c>
      <c r="CA12" s="49">
        <f t="shared" ref="CA12:DW12" si="48">CA59+CA60</f>
        <v>40689</v>
      </c>
      <c r="CB12" s="49">
        <f t="shared" si="48"/>
        <v>9921</v>
      </c>
      <c r="CC12" s="49">
        <f t="shared" si="48"/>
        <v>190</v>
      </c>
      <c r="CD12" s="49">
        <f t="shared" si="48"/>
        <v>0</v>
      </c>
      <c r="CE12" s="49">
        <f t="shared" si="48"/>
        <v>0</v>
      </c>
      <c r="CF12" s="49">
        <f t="shared" si="48"/>
        <v>487</v>
      </c>
      <c r="CG12" s="49">
        <f t="shared" si="48"/>
        <v>45</v>
      </c>
      <c r="CH12" s="49">
        <f t="shared" si="48"/>
        <v>982</v>
      </c>
      <c r="CI12" s="49">
        <f t="shared" si="48"/>
        <v>336</v>
      </c>
      <c r="CJ12" s="49">
        <f t="shared" si="48"/>
        <v>2040</v>
      </c>
      <c r="CK12" s="49">
        <f t="shared" si="48"/>
        <v>231</v>
      </c>
      <c r="CL12" s="49">
        <f t="shared" si="1"/>
        <v>42729</v>
      </c>
      <c r="CM12" s="51">
        <f t="shared" si="34"/>
        <v>1648</v>
      </c>
      <c r="CN12" s="49">
        <f t="shared" si="48"/>
        <v>1646</v>
      </c>
      <c r="CO12" s="49">
        <f t="shared" si="48"/>
        <v>2</v>
      </c>
      <c r="CP12" s="49">
        <f t="shared" si="2"/>
        <v>0</v>
      </c>
      <c r="CQ12" s="49">
        <f t="shared" si="48"/>
        <v>1213</v>
      </c>
      <c r="CR12" s="49">
        <f t="shared" si="48"/>
        <v>905</v>
      </c>
      <c r="CS12" s="49">
        <f t="shared" si="48"/>
        <v>625</v>
      </c>
      <c r="CT12" s="49">
        <f t="shared" si="48"/>
        <v>280</v>
      </c>
      <c r="CU12" s="49">
        <f t="shared" si="48"/>
        <v>308</v>
      </c>
      <c r="CV12" s="49">
        <f t="shared" si="48"/>
        <v>251</v>
      </c>
      <c r="CW12" s="49">
        <f t="shared" si="48"/>
        <v>57</v>
      </c>
      <c r="CX12" s="49">
        <f t="shared" si="48"/>
        <v>0</v>
      </c>
      <c r="CY12" s="49">
        <f t="shared" si="48"/>
        <v>66</v>
      </c>
      <c r="CZ12" s="49">
        <f t="shared" si="48"/>
        <v>28</v>
      </c>
      <c r="DA12" s="49">
        <f t="shared" si="48"/>
        <v>0</v>
      </c>
      <c r="DB12" s="49">
        <f t="shared" si="48"/>
        <v>2</v>
      </c>
      <c r="DC12" s="49">
        <f t="shared" si="48"/>
        <v>78</v>
      </c>
      <c r="DD12" s="49">
        <f t="shared" si="48"/>
        <v>53</v>
      </c>
      <c r="DE12" s="49">
        <f t="shared" si="48"/>
        <v>25</v>
      </c>
      <c r="DF12" s="49">
        <f t="shared" si="48"/>
        <v>31</v>
      </c>
      <c r="DG12" s="49">
        <f t="shared" si="48"/>
        <v>3</v>
      </c>
      <c r="DH12" s="49">
        <f t="shared" si="48"/>
        <v>4559</v>
      </c>
      <c r="DI12" s="49">
        <f t="shared" si="48"/>
        <v>2047.133888888889</v>
      </c>
      <c r="DJ12" s="52">
        <f t="shared" si="18"/>
        <v>265</v>
      </c>
      <c r="DK12" s="49">
        <f t="shared" si="48"/>
        <v>236</v>
      </c>
      <c r="DL12" s="49">
        <f t="shared" si="48"/>
        <v>29</v>
      </c>
      <c r="DM12" s="49">
        <v>49135</v>
      </c>
      <c r="DN12" s="53">
        <f t="shared" si="48"/>
        <v>99414.18</v>
      </c>
      <c r="DO12" s="53">
        <v>16717.557675</v>
      </c>
      <c r="DP12" s="53">
        <f t="shared" si="48"/>
        <v>0</v>
      </c>
      <c r="DQ12" s="53">
        <f t="shared" si="48"/>
        <v>920</v>
      </c>
      <c r="DR12" s="53">
        <f t="shared" si="48"/>
        <v>0</v>
      </c>
      <c r="DS12" s="53">
        <v>500</v>
      </c>
      <c r="DT12" s="53">
        <v>21388.700518624999</v>
      </c>
      <c r="DU12" s="53">
        <v>3950</v>
      </c>
      <c r="DV12" s="53">
        <f t="shared" si="48"/>
        <v>61336</v>
      </c>
      <c r="DW12" s="53">
        <f t="shared" si="48"/>
        <v>1300</v>
      </c>
      <c r="DX12" s="53">
        <f t="shared" si="37"/>
        <v>205526.43819362498</v>
      </c>
      <c r="DY12" s="53"/>
      <c r="DZ12" s="53"/>
      <c r="EA12" s="53"/>
      <c r="EB12" s="53"/>
      <c r="EC12" s="53"/>
      <c r="ED12" s="53"/>
      <c r="EE12" s="53"/>
      <c r="EF12" s="53">
        <f t="shared" si="38"/>
        <v>0</v>
      </c>
      <c r="EG12" s="55">
        <f t="shared" si="4"/>
        <v>0.10922174577357188</v>
      </c>
      <c r="EH12" s="56">
        <f t="shared" si="5"/>
        <v>1.7886539504164818</v>
      </c>
      <c r="EI12" s="53">
        <f t="shared" si="19"/>
        <v>5.6634455275179105</v>
      </c>
      <c r="EJ12" s="57">
        <f t="shared" si="6"/>
        <v>10.129944215763468</v>
      </c>
      <c r="EK12" s="56">
        <f t="shared" si="20"/>
        <v>0.84930609188139206</v>
      </c>
      <c r="EL12" s="58">
        <f t="shared" si="7"/>
        <v>63.630538715560157</v>
      </c>
      <c r="EM12" s="59">
        <f t="shared" si="8"/>
        <v>0.10089870811222283</v>
      </c>
      <c r="EN12" s="40">
        <f t="shared" si="9"/>
        <v>15.279783393501805</v>
      </c>
      <c r="EO12" s="53">
        <f t="shared" si="10"/>
        <v>235400</v>
      </c>
      <c r="EP12" s="53">
        <f t="shared" si="11"/>
        <v>91267</v>
      </c>
      <c r="EQ12" s="53">
        <f t="shared" si="12"/>
        <v>3358</v>
      </c>
      <c r="ER12" s="53">
        <f t="shared" si="13"/>
        <v>4968</v>
      </c>
      <c r="ES12" s="34">
        <f t="shared" si="21"/>
        <v>2047.133888888889</v>
      </c>
      <c r="ET12" s="34">
        <f t="shared" si="22"/>
        <v>0</v>
      </c>
      <c r="EU12" s="34">
        <f t="shared" si="23"/>
        <v>16800</v>
      </c>
      <c r="EV12" s="34">
        <f t="shared" si="14"/>
        <v>1440</v>
      </c>
      <c r="EW12" s="14">
        <f t="shared" si="24"/>
        <v>355280.13388888887</v>
      </c>
      <c r="EX12" s="145">
        <f t="shared" si="25"/>
        <v>99722.133888888886</v>
      </c>
    </row>
    <row r="13" spans="1:154" x14ac:dyDescent="0.2">
      <c r="A13" s="14" t="s">
        <v>155</v>
      </c>
      <c r="B13" s="64" t="s">
        <v>229</v>
      </c>
      <c r="C13" s="16">
        <v>19002</v>
      </c>
      <c r="D13" s="16">
        <v>2435</v>
      </c>
      <c r="E13" s="14" t="s">
        <v>230</v>
      </c>
      <c r="F13" s="14">
        <v>20095</v>
      </c>
      <c r="G13" s="65" t="s">
        <v>229</v>
      </c>
      <c r="H13" s="14" t="s">
        <v>231</v>
      </c>
      <c r="I13" s="17" t="s">
        <v>232</v>
      </c>
      <c r="J13" s="14" t="s">
        <v>233</v>
      </c>
      <c r="K13" s="14" t="s">
        <v>234</v>
      </c>
      <c r="L13" s="14">
        <v>1964</v>
      </c>
      <c r="M13" s="14" t="s">
        <v>178</v>
      </c>
      <c r="N13" s="14">
        <v>361</v>
      </c>
      <c r="O13" s="14">
        <v>606</v>
      </c>
      <c r="P13" s="14">
        <v>48</v>
      </c>
      <c r="Q13" s="14">
        <v>73</v>
      </c>
      <c r="R13" s="14">
        <v>8</v>
      </c>
      <c r="S13" s="14">
        <v>5</v>
      </c>
      <c r="T13" s="14" t="s">
        <v>235</v>
      </c>
      <c r="U13" s="14" t="s">
        <v>152</v>
      </c>
      <c r="V13" s="14" t="s">
        <v>153</v>
      </c>
      <c r="W13" s="14" t="s">
        <v>154</v>
      </c>
      <c r="X13" s="14">
        <v>0</v>
      </c>
      <c r="Y13" s="14">
        <v>0</v>
      </c>
      <c r="Z13" s="14">
        <v>0</v>
      </c>
      <c r="AA13" s="14">
        <v>1</v>
      </c>
      <c r="AB13" s="14">
        <v>0</v>
      </c>
      <c r="AC13" s="14">
        <v>4</v>
      </c>
      <c r="AD13" s="14">
        <v>0</v>
      </c>
      <c r="AE13" s="14">
        <v>1</v>
      </c>
      <c r="AF13" s="14">
        <v>0</v>
      </c>
      <c r="AG13" s="14">
        <v>0</v>
      </c>
      <c r="AH13" s="14">
        <v>0</v>
      </c>
      <c r="AI13" s="42">
        <f t="shared" si="0"/>
        <v>6</v>
      </c>
      <c r="AJ13" s="43">
        <f t="shared" si="0"/>
        <v>0</v>
      </c>
      <c r="AK13" s="66">
        <v>0</v>
      </c>
      <c r="AL13" s="14">
        <f>AI13+AJ13</f>
        <v>6</v>
      </c>
      <c r="AM13" s="14">
        <v>0</v>
      </c>
      <c r="AN13" s="14">
        <v>0</v>
      </c>
      <c r="AO13" s="14">
        <v>0</v>
      </c>
      <c r="AP13" s="40">
        <v>0</v>
      </c>
      <c r="AQ13" s="14">
        <v>1</v>
      </c>
      <c r="AR13" s="39">
        <v>39</v>
      </c>
      <c r="AS13" s="21">
        <f t="shared" si="15"/>
        <v>3008</v>
      </c>
      <c r="AT13" s="22">
        <v>2175</v>
      </c>
      <c r="AU13" s="22">
        <v>833</v>
      </c>
      <c r="AV13" s="23">
        <v>22884</v>
      </c>
      <c r="AW13" s="23">
        <v>18143</v>
      </c>
      <c r="AX13" s="23">
        <v>4741</v>
      </c>
      <c r="AY13" s="23">
        <v>17189</v>
      </c>
      <c r="AZ13" s="23">
        <v>13601</v>
      </c>
      <c r="BA13" s="23">
        <v>3588</v>
      </c>
      <c r="BB13" s="23">
        <v>5695</v>
      </c>
      <c r="BC13" s="23">
        <v>4542</v>
      </c>
      <c r="BD13" s="23">
        <v>1153</v>
      </c>
      <c r="BE13" s="21">
        <v>5137</v>
      </c>
      <c r="BF13" s="21">
        <v>4600</v>
      </c>
      <c r="BG13" s="21">
        <v>537</v>
      </c>
      <c r="BH13" s="21">
        <v>6423</v>
      </c>
      <c r="BI13" s="21">
        <v>6086</v>
      </c>
      <c r="BJ13" s="21">
        <v>337</v>
      </c>
      <c r="BK13" s="21">
        <v>1633</v>
      </c>
      <c r="BL13" s="21">
        <v>1519</v>
      </c>
      <c r="BM13" s="21">
        <v>114</v>
      </c>
      <c r="BN13" s="23">
        <f t="shared" si="31"/>
        <v>8056</v>
      </c>
      <c r="BO13" s="21">
        <v>8384</v>
      </c>
      <c r="BP13" s="21">
        <v>7549</v>
      </c>
      <c r="BQ13" s="21">
        <v>835</v>
      </c>
      <c r="BR13" s="21">
        <v>2477</v>
      </c>
      <c r="BS13" s="21">
        <v>2343</v>
      </c>
      <c r="BT13" s="21">
        <v>134</v>
      </c>
      <c r="BU13" s="23">
        <f t="shared" si="32"/>
        <v>10861</v>
      </c>
      <c r="BV13" s="24">
        <f t="shared" si="16"/>
        <v>46938</v>
      </c>
      <c r="BW13" s="24">
        <f t="shared" si="17"/>
        <v>36077</v>
      </c>
      <c r="BX13" s="16">
        <v>349</v>
      </c>
      <c r="BY13" s="25">
        <v>3455</v>
      </c>
      <c r="BZ13" s="26">
        <v>176</v>
      </c>
      <c r="CA13" s="27">
        <v>10276</v>
      </c>
      <c r="CB13" s="27">
        <v>4139</v>
      </c>
      <c r="CC13" s="27">
        <v>19</v>
      </c>
      <c r="CD13" s="27"/>
      <c r="CE13" s="27"/>
      <c r="CF13" s="27">
        <v>4</v>
      </c>
      <c r="CG13" s="27">
        <v>113</v>
      </c>
      <c r="CH13" s="27">
        <v>971</v>
      </c>
      <c r="CI13" s="27">
        <v>77</v>
      </c>
      <c r="CJ13" s="27">
        <v>1184</v>
      </c>
      <c r="CK13" s="27">
        <v>257</v>
      </c>
      <c r="CL13" s="24">
        <f t="shared" si="1"/>
        <v>11460</v>
      </c>
      <c r="CM13" s="28">
        <f t="shared" si="34"/>
        <v>4436</v>
      </c>
      <c r="CN13" s="22">
        <v>3781</v>
      </c>
      <c r="CO13" s="22">
        <v>655</v>
      </c>
      <c r="CP13" s="24">
        <f t="shared" si="2"/>
        <v>0</v>
      </c>
      <c r="CQ13" s="27">
        <v>1550</v>
      </c>
      <c r="CR13" s="27">
        <v>1165</v>
      </c>
      <c r="CS13" s="27">
        <v>671</v>
      </c>
      <c r="CT13" s="27">
        <v>494</v>
      </c>
      <c r="CU13" s="27">
        <v>385</v>
      </c>
      <c r="CV13" s="27">
        <v>308</v>
      </c>
      <c r="CW13" s="27">
        <v>77</v>
      </c>
      <c r="CX13" s="27"/>
      <c r="CY13" s="27">
        <v>350</v>
      </c>
      <c r="CZ13" s="27">
        <v>22</v>
      </c>
      <c r="DA13" s="27">
        <v>5</v>
      </c>
      <c r="DB13" s="27">
        <v>6</v>
      </c>
      <c r="DC13" s="1">
        <v>188</v>
      </c>
      <c r="DD13" s="1">
        <v>123</v>
      </c>
      <c r="DE13" s="1">
        <v>65</v>
      </c>
      <c r="DF13" s="27">
        <v>30</v>
      </c>
      <c r="DG13" s="27">
        <v>10</v>
      </c>
      <c r="DH13" s="79">
        <v>8253</v>
      </c>
      <c r="DI13" s="79">
        <v>4722.0777777777776</v>
      </c>
      <c r="DJ13" s="31">
        <f t="shared" si="18"/>
        <v>405</v>
      </c>
      <c r="DK13" s="22">
        <v>368</v>
      </c>
      <c r="DL13" s="22">
        <v>37</v>
      </c>
      <c r="DM13" s="24">
        <v>100431</v>
      </c>
      <c r="DN13" s="33">
        <v>214000</v>
      </c>
      <c r="DO13" s="34">
        <f>1406 +15941.018625</f>
        <v>17347.018625000001</v>
      </c>
      <c r="DP13" s="34">
        <v>997</v>
      </c>
      <c r="DQ13" s="34">
        <v>1000</v>
      </c>
      <c r="DR13" s="34">
        <v>2323</v>
      </c>
      <c r="DS13" s="34">
        <v>22000</v>
      </c>
      <c r="DT13" s="34">
        <v>18402.581151874998</v>
      </c>
      <c r="DU13" s="34">
        <f>2750+500</f>
        <v>3250</v>
      </c>
      <c r="DV13" s="34">
        <v>39000</v>
      </c>
      <c r="DW13" s="34">
        <v>1400</v>
      </c>
      <c r="DX13" s="34">
        <f t="shared" si="37"/>
        <v>319719.59977687499</v>
      </c>
      <c r="DY13" s="33">
        <v>7179</v>
      </c>
      <c r="DZ13" s="34"/>
      <c r="EA13" s="34"/>
      <c r="EB13" s="34"/>
      <c r="EC13" s="34"/>
      <c r="ED13" s="34"/>
      <c r="EE13" s="34"/>
      <c r="EF13" s="34">
        <f t="shared" si="38"/>
        <v>7179</v>
      </c>
      <c r="EG13" s="35">
        <f t="shared" si="4"/>
        <v>0.15829912640774654</v>
      </c>
      <c r="EH13" s="36">
        <f t="shared" si="5"/>
        <v>1.8985896221450373</v>
      </c>
      <c r="EI13" s="34">
        <f t="shared" si="19"/>
        <v>8.8621448506493063</v>
      </c>
      <c r="EJ13" s="37">
        <f t="shared" si="6"/>
        <v>16.825576243388852</v>
      </c>
      <c r="EK13" s="36">
        <f t="shared" si="20"/>
        <v>3.1480802792321119</v>
      </c>
      <c r="EL13" s="38">
        <f t="shared" si="7"/>
        <v>91.4640564151142</v>
      </c>
      <c r="EM13" s="39">
        <f t="shared" si="8"/>
        <v>0.24850425101451307</v>
      </c>
      <c r="EN13" s="40">
        <f t="shared" si="9"/>
        <v>12.926196808510639</v>
      </c>
      <c r="EO13" s="34">
        <f t="shared" si="10"/>
        <v>251724</v>
      </c>
      <c r="EP13" s="34">
        <f t="shared" si="11"/>
        <v>92224</v>
      </c>
      <c r="EQ13" s="34">
        <f t="shared" si="12"/>
        <v>10274</v>
      </c>
      <c r="ER13" s="34">
        <f t="shared" si="13"/>
        <v>4954</v>
      </c>
      <c r="ES13" s="34">
        <f t="shared" si="21"/>
        <v>4722.0777777777776</v>
      </c>
      <c r="ET13" s="34">
        <f t="shared" si="22"/>
        <v>3000</v>
      </c>
      <c r="EU13" s="34">
        <f t="shared" si="23"/>
        <v>13200</v>
      </c>
      <c r="EV13" s="34">
        <f t="shared" si="14"/>
        <v>1584</v>
      </c>
      <c r="EW13" s="14">
        <f t="shared" si="24"/>
        <v>381682.0777777778</v>
      </c>
      <c r="EX13" s="145">
        <f t="shared" si="25"/>
        <v>103484.07777777778</v>
      </c>
    </row>
    <row r="14" spans="1:154" x14ac:dyDescent="0.2">
      <c r="A14" s="14" t="s">
        <v>155</v>
      </c>
      <c r="B14" s="64" t="s">
        <v>236</v>
      </c>
      <c r="C14" s="16">
        <v>6139</v>
      </c>
      <c r="D14" s="16">
        <v>1033</v>
      </c>
      <c r="E14" s="14" t="s">
        <v>237</v>
      </c>
      <c r="F14" s="14">
        <v>20020</v>
      </c>
      <c r="G14" s="65" t="s">
        <v>236</v>
      </c>
      <c r="H14" s="14" t="s">
        <v>238</v>
      </c>
      <c r="I14" s="14"/>
      <c r="J14" s="14" t="s">
        <v>239</v>
      </c>
      <c r="K14" s="14" t="s">
        <v>240</v>
      </c>
      <c r="L14" s="14">
        <v>1971</v>
      </c>
      <c r="M14" s="14" t="s">
        <v>150</v>
      </c>
      <c r="N14" s="14">
        <v>170</v>
      </c>
      <c r="O14" s="14">
        <v>260</v>
      </c>
      <c r="P14" s="14">
        <v>10</v>
      </c>
      <c r="Q14" s="14">
        <v>40</v>
      </c>
      <c r="R14" s="14">
        <v>1</v>
      </c>
      <c r="S14" s="14">
        <v>4</v>
      </c>
      <c r="T14" s="14" t="s">
        <v>241</v>
      </c>
      <c r="U14" s="14" t="s">
        <v>180</v>
      </c>
      <c r="V14" s="14" t="s">
        <v>154</v>
      </c>
      <c r="W14" s="14" t="s">
        <v>153</v>
      </c>
      <c r="X14" s="17">
        <v>6</v>
      </c>
      <c r="Y14" s="17">
        <v>0</v>
      </c>
      <c r="Z14" s="17">
        <v>1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1</v>
      </c>
      <c r="AG14" s="17">
        <v>0</v>
      </c>
      <c r="AH14" s="17">
        <v>0</v>
      </c>
      <c r="AI14" s="14">
        <f t="shared" si="0"/>
        <v>0</v>
      </c>
      <c r="AJ14" s="19">
        <f t="shared" si="0"/>
        <v>2</v>
      </c>
      <c r="AK14" s="17">
        <v>26</v>
      </c>
      <c r="AL14" s="14">
        <f>AI14+AJ14</f>
        <v>2</v>
      </c>
      <c r="AM14" s="14">
        <v>0</v>
      </c>
      <c r="AN14" s="14">
        <v>0</v>
      </c>
      <c r="AO14" s="14">
        <v>0</v>
      </c>
      <c r="AP14" s="40">
        <v>0</v>
      </c>
      <c r="AQ14" s="14" t="s">
        <v>154</v>
      </c>
      <c r="AR14" s="39">
        <v>19.5</v>
      </c>
      <c r="AS14" s="21">
        <f t="shared" si="15"/>
        <v>566</v>
      </c>
      <c r="AT14" s="22">
        <v>390</v>
      </c>
      <c r="AU14" s="22">
        <v>176</v>
      </c>
      <c r="AV14" s="23">
        <v>4356</v>
      </c>
      <c r="AW14" s="23">
        <v>3102</v>
      </c>
      <c r="AX14" s="23">
        <v>1254</v>
      </c>
      <c r="AY14" s="23">
        <v>3396</v>
      </c>
      <c r="AZ14" s="23">
        <v>2381</v>
      </c>
      <c r="BA14" s="23">
        <v>1015</v>
      </c>
      <c r="BB14" s="23">
        <v>960</v>
      </c>
      <c r="BC14" s="23">
        <v>721</v>
      </c>
      <c r="BD14" s="23">
        <v>239</v>
      </c>
      <c r="BE14" s="21">
        <v>346</v>
      </c>
      <c r="BF14" s="21">
        <v>262</v>
      </c>
      <c r="BG14" s="21">
        <v>84</v>
      </c>
      <c r="BH14" s="21">
        <v>2891</v>
      </c>
      <c r="BI14" s="21">
        <v>2635</v>
      </c>
      <c r="BJ14" s="21">
        <v>256</v>
      </c>
      <c r="BK14" s="21">
        <v>251</v>
      </c>
      <c r="BL14" s="21">
        <v>220</v>
      </c>
      <c r="BM14" s="21">
        <v>31</v>
      </c>
      <c r="BN14" s="23">
        <f t="shared" si="31"/>
        <v>3142</v>
      </c>
      <c r="BO14" s="21">
        <v>2427</v>
      </c>
      <c r="BP14" s="21">
        <v>2227</v>
      </c>
      <c r="BQ14" s="21">
        <v>200</v>
      </c>
      <c r="BR14" s="21">
        <v>693</v>
      </c>
      <c r="BS14" s="21">
        <v>640</v>
      </c>
      <c r="BT14" s="21">
        <v>53</v>
      </c>
      <c r="BU14" s="23">
        <f t="shared" si="32"/>
        <v>3120</v>
      </c>
      <c r="BV14" s="24">
        <f t="shared" si="16"/>
        <v>10964</v>
      </c>
      <c r="BW14" s="24">
        <f t="shared" si="17"/>
        <v>7844</v>
      </c>
      <c r="BX14" s="16">
        <v>36</v>
      </c>
      <c r="BY14" s="25">
        <v>786</v>
      </c>
      <c r="BZ14" s="26">
        <v>34</v>
      </c>
      <c r="CA14" s="27">
        <v>11088</v>
      </c>
      <c r="CB14" s="27">
        <v>2916</v>
      </c>
      <c r="CC14" s="27">
        <v>215</v>
      </c>
      <c r="CD14" s="27"/>
      <c r="CE14" s="27"/>
      <c r="CF14" s="27">
        <v>149</v>
      </c>
      <c r="CG14" s="27">
        <v>1</v>
      </c>
      <c r="CH14" s="27">
        <v>182</v>
      </c>
      <c r="CI14" s="27">
        <v>35</v>
      </c>
      <c r="CJ14" s="27">
        <v>582</v>
      </c>
      <c r="CK14" s="27">
        <v>56</v>
      </c>
      <c r="CL14" s="24">
        <f t="shared" si="1"/>
        <v>11670</v>
      </c>
      <c r="CM14" s="28">
        <f t="shared" si="34"/>
        <v>4</v>
      </c>
      <c r="CN14" s="22">
        <v>3</v>
      </c>
      <c r="CO14" s="22">
        <v>1</v>
      </c>
      <c r="CP14" s="24">
        <f t="shared" si="2"/>
        <v>0</v>
      </c>
      <c r="CQ14" s="27">
        <v>376</v>
      </c>
      <c r="CR14" s="27">
        <v>320</v>
      </c>
      <c r="CS14" s="27">
        <v>199</v>
      </c>
      <c r="CT14" s="27">
        <v>121</v>
      </c>
      <c r="CU14" s="27">
        <v>56</v>
      </c>
      <c r="CV14" s="27">
        <v>43</v>
      </c>
      <c r="CW14" s="27">
        <v>13</v>
      </c>
      <c r="CX14" s="27"/>
      <c r="CY14" s="27">
        <v>234</v>
      </c>
      <c r="CZ14" s="27"/>
      <c r="DA14" s="27"/>
      <c r="DB14" s="27"/>
      <c r="DC14" s="1">
        <v>11</v>
      </c>
      <c r="DD14" s="1">
        <v>10</v>
      </c>
      <c r="DE14" s="1">
        <v>1</v>
      </c>
      <c r="DF14" s="27"/>
      <c r="DG14" s="27">
        <v>0</v>
      </c>
      <c r="DH14" s="79">
        <v>714</v>
      </c>
      <c r="DI14" s="79">
        <v>336.50777777777779</v>
      </c>
      <c r="DJ14" s="31">
        <f t="shared" si="18"/>
        <v>23</v>
      </c>
      <c r="DK14" s="22">
        <v>18</v>
      </c>
      <c r="DL14" s="22">
        <v>5</v>
      </c>
      <c r="DM14" s="24">
        <v>18211</v>
      </c>
      <c r="DN14" s="34">
        <v>24000</v>
      </c>
      <c r="DO14" s="34">
        <v>4340.3639999999996</v>
      </c>
      <c r="DP14" s="34"/>
      <c r="DQ14" s="34">
        <v>300</v>
      </c>
      <c r="DR14" s="34"/>
      <c r="DS14" s="34">
        <v>500</v>
      </c>
      <c r="DT14" s="34">
        <v>8711.9332399999985</v>
      </c>
      <c r="DU14" s="34">
        <v>1400</v>
      </c>
      <c r="DV14" s="34">
        <v>8000</v>
      </c>
      <c r="DW14" s="34"/>
      <c r="DX14" s="34">
        <f t="shared" si="37"/>
        <v>47252.29724</v>
      </c>
      <c r="DY14" s="34"/>
      <c r="DZ14" s="34"/>
      <c r="EA14" s="34"/>
      <c r="EB14" s="34"/>
      <c r="EC14" s="34"/>
      <c r="ED14" s="34"/>
      <c r="EE14" s="34"/>
      <c r="EF14" s="34">
        <f t="shared" si="38"/>
        <v>0</v>
      </c>
      <c r="EG14" s="35">
        <f t="shared" si="4"/>
        <v>9.2197426290926865E-2</v>
      </c>
      <c r="EH14" s="36">
        <f t="shared" si="5"/>
        <v>1.2777325297279687</v>
      </c>
      <c r="EI14" s="34">
        <f t="shared" si="19"/>
        <v>6.0240052575216723</v>
      </c>
      <c r="EJ14" s="37">
        <f t="shared" si="6"/>
        <v>7.6970674767877503</v>
      </c>
      <c r="EK14" s="36">
        <f t="shared" si="20"/>
        <v>0.67215081405312771</v>
      </c>
      <c r="EL14" s="38">
        <f t="shared" si="7"/>
        <v>63.039582993972957</v>
      </c>
      <c r="EM14" s="39">
        <f t="shared" si="8"/>
        <v>5.481475448408174E-2</v>
      </c>
      <c r="EN14" s="40">
        <f t="shared" si="9"/>
        <v>13.819787985865725</v>
      </c>
      <c r="EO14" s="34">
        <f t="shared" si="10"/>
        <v>47916</v>
      </c>
      <c r="EP14" s="34">
        <f t="shared" si="11"/>
        <v>26697</v>
      </c>
      <c r="EQ14" s="34">
        <f t="shared" si="12"/>
        <v>692</v>
      </c>
      <c r="ER14" s="34">
        <f t="shared" si="13"/>
        <v>1386</v>
      </c>
      <c r="ES14" s="34">
        <f t="shared" si="21"/>
        <v>336.50777777777779</v>
      </c>
      <c r="ET14" s="34">
        <f t="shared" si="22"/>
        <v>0</v>
      </c>
      <c r="EU14" s="34">
        <f t="shared" si="23"/>
        <v>0</v>
      </c>
      <c r="EV14" s="34">
        <f t="shared" si="14"/>
        <v>306</v>
      </c>
      <c r="EW14" s="14">
        <f t="shared" si="24"/>
        <v>77333.507777777777</v>
      </c>
      <c r="EX14" s="145">
        <f t="shared" si="25"/>
        <v>28725.507777777777</v>
      </c>
    </row>
    <row r="15" spans="1:154" ht="28.5" x14ac:dyDescent="0.2">
      <c r="A15" s="14" t="s">
        <v>143</v>
      </c>
      <c r="B15" s="46" t="s">
        <v>242</v>
      </c>
      <c r="C15" s="16">
        <v>27152</v>
      </c>
      <c r="D15" s="16">
        <v>3917</v>
      </c>
      <c r="E15" s="42" t="s">
        <v>243</v>
      </c>
      <c r="F15" s="42">
        <v>20024</v>
      </c>
      <c r="G15" s="47" t="s">
        <v>242</v>
      </c>
      <c r="H15" s="42" t="s">
        <v>244</v>
      </c>
      <c r="I15" s="42" t="s">
        <v>245</v>
      </c>
      <c r="J15" s="42" t="s">
        <v>246</v>
      </c>
      <c r="K15" s="42" t="s">
        <v>247</v>
      </c>
      <c r="L15" s="42">
        <v>1975</v>
      </c>
      <c r="M15" s="42" t="s">
        <v>150</v>
      </c>
      <c r="N15" s="42">
        <v>870</v>
      </c>
      <c r="O15" s="42">
        <v>1431</v>
      </c>
      <c r="P15" s="42"/>
      <c r="Q15" s="42">
        <v>168</v>
      </c>
      <c r="R15" s="42">
        <v>8</v>
      </c>
      <c r="S15" s="42">
        <v>9</v>
      </c>
      <c r="T15" s="42" t="s">
        <v>248</v>
      </c>
      <c r="U15" s="42" t="s">
        <v>152</v>
      </c>
      <c r="V15" s="42" t="s">
        <v>184</v>
      </c>
      <c r="W15" s="42" t="s">
        <v>196</v>
      </c>
      <c r="X15" s="49">
        <f t="shared" ref="X15:AH15" si="49">X46+X47+X48</f>
        <v>0</v>
      </c>
      <c r="Y15" s="49">
        <f t="shared" si="49"/>
        <v>0</v>
      </c>
      <c r="Z15" s="49">
        <f t="shared" si="49"/>
        <v>0</v>
      </c>
      <c r="AA15" s="49">
        <f t="shared" si="49"/>
        <v>1</v>
      </c>
      <c r="AB15" s="49">
        <f t="shared" si="49"/>
        <v>1</v>
      </c>
      <c r="AC15" s="49">
        <f t="shared" si="49"/>
        <v>3</v>
      </c>
      <c r="AD15" s="49">
        <f t="shared" si="49"/>
        <v>0</v>
      </c>
      <c r="AE15" s="49">
        <f t="shared" si="49"/>
        <v>2</v>
      </c>
      <c r="AF15" s="49">
        <f t="shared" si="49"/>
        <v>0</v>
      </c>
      <c r="AG15" s="49">
        <f t="shared" si="49"/>
        <v>0</v>
      </c>
      <c r="AH15" s="49">
        <f t="shared" si="49"/>
        <v>1</v>
      </c>
      <c r="AI15" s="42">
        <f t="shared" si="0"/>
        <v>6</v>
      </c>
      <c r="AJ15" s="43">
        <f t="shared" si="0"/>
        <v>2</v>
      </c>
      <c r="AK15" s="49">
        <f t="shared" ref="AK15:AP15" si="50">AK46+AK47+AK48</f>
        <v>36</v>
      </c>
      <c r="AL15" s="49">
        <f t="shared" si="50"/>
        <v>8</v>
      </c>
      <c r="AM15" s="49">
        <f t="shared" si="50"/>
        <v>0</v>
      </c>
      <c r="AN15" s="49">
        <f t="shared" si="50"/>
        <v>0</v>
      </c>
      <c r="AO15" s="49">
        <f t="shared" si="50"/>
        <v>0</v>
      </c>
      <c r="AP15" s="49">
        <f t="shared" si="50"/>
        <v>0</v>
      </c>
      <c r="AQ15" s="42" t="s">
        <v>154</v>
      </c>
      <c r="AR15" s="59">
        <v>48</v>
      </c>
      <c r="AS15" s="48">
        <f t="shared" si="15"/>
        <v>3223</v>
      </c>
      <c r="AT15" s="49">
        <f t="shared" ref="AT15:AU15" si="51">AT46+AT47</f>
        <v>2376</v>
      </c>
      <c r="AU15" s="49">
        <f t="shared" si="51"/>
        <v>847</v>
      </c>
      <c r="AV15" s="49">
        <f>AV46+AV47</f>
        <v>28936</v>
      </c>
      <c r="AW15" s="49">
        <f t="shared" ref="AW15:BT15" si="52">AW46+AW47</f>
        <v>22302</v>
      </c>
      <c r="AX15" s="49">
        <f t="shared" si="52"/>
        <v>6634</v>
      </c>
      <c r="AY15" s="49">
        <f t="shared" si="52"/>
        <v>20497</v>
      </c>
      <c r="AZ15" s="49">
        <f t="shared" si="52"/>
        <v>15289</v>
      </c>
      <c r="BA15" s="49">
        <f t="shared" si="52"/>
        <v>5208</v>
      </c>
      <c r="BB15" s="49">
        <f t="shared" si="52"/>
        <v>8439</v>
      </c>
      <c r="BC15" s="49">
        <f t="shared" si="52"/>
        <v>7013</v>
      </c>
      <c r="BD15" s="49">
        <f t="shared" si="52"/>
        <v>1426</v>
      </c>
      <c r="BE15" s="49">
        <f t="shared" si="52"/>
        <v>9807</v>
      </c>
      <c r="BF15" s="49">
        <f t="shared" si="52"/>
        <v>7729</v>
      </c>
      <c r="BG15" s="49">
        <f t="shared" si="52"/>
        <v>2078</v>
      </c>
      <c r="BH15" s="49">
        <f t="shared" si="52"/>
        <v>15200</v>
      </c>
      <c r="BI15" s="49">
        <f t="shared" si="52"/>
        <v>13583</v>
      </c>
      <c r="BJ15" s="49">
        <f t="shared" si="52"/>
        <v>1617</v>
      </c>
      <c r="BK15" s="49">
        <f t="shared" si="52"/>
        <v>4967</v>
      </c>
      <c r="BL15" s="49">
        <f t="shared" si="52"/>
        <v>4622</v>
      </c>
      <c r="BM15" s="49">
        <f t="shared" si="52"/>
        <v>345</v>
      </c>
      <c r="BN15" s="50">
        <f t="shared" si="31"/>
        <v>20167</v>
      </c>
      <c r="BO15" s="49">
        <f t="shared" si="52"/>
        <v>11508</v>
      </c>
      <c r="BP15" s="49">
        <f t="shared" si="52"/>
        <v>10531</v>
      </c>
      <c r="BQ15" s="49">
        <f t="shared" si="52"/>
        <v>977</v>
      </c>
      <c r="BR15" s="49">
        <f t="shared" si="52"/>
        <v>3447</v>
      </c>
      <c r="BS15" s="49">
        <f t="shared" si="52"/>
        <v>3196</v>
      </c>
      <c r="BT15" s="49">
        <f t="shared" si="52"/>
        <v>251</v>
      </c>
      <c r="BU15" s="50">
        <f t="shared" si="32"/>
        <v>14955</v>
      </c>
      <c r="BV15" s="49">
        <f t="shared" si="16"/>
        <v>73865</v>
      </c>
      <c r="BW15" s="49">
        <f t="shared" si="17"/>
        <v>58910</v>
      </c>
      <c r="BX15" s="16">
        <v>394</v>
      </c>
      <c r="BY15" s="25">
        <v>3137</v>
      </c>
      <c r="BZ15" s="26">
        <v>233</v>
      </c>
      <c r="CA15" s="49">
        <f t="shared" ref="CA15:DW15" si="53">CA46+CA47</f>
        <v>51888</v>
      </c>
      <c r="CB15" s="49">
        <f t="shared" si="53"/>
        <v>11843</v>
      </c>
      <c r="CC15" s="49">
        <f t="shared" si="53"/>
        <v>3756</v>
      </c>
      <c r="CD15" s="49">
        <f t="shared" si="53"/>
        <v>0</v>
      </c>
      <c r="CE15" s="49">
        <f t="shared" si="53"/>
        <v>0</v>
      </c>
      <c r="CF15" s="49">
        <f t="shared" si="53"/>
        <v>620</v>
      </c>
      <c r="CG15" s="49">
        <f t="shared" si="53"/>
        <v>44</v>
      </c>
      <c r="CH15" s="49">
        <f t="shared" si="53"/>
        <v>2825</v>
      </c>
      <c r="CI15" s="49">
        <f t="shared" si="53"/>
        <v>463</v>
      </c>
      <c r="CJ15" s="49">
        <f t="shared" si="53"/>
        <v>7708</v>
      </c>
      <c r="CK15" s="49">
        <f t="shared" si="53"/>
        <v>743</v>
      </c>
      <c r="CL15" s="49">
        <f t="shared" si="1"/>
        <v>59596</v>
      </c>
      <c r="CM15" s="51">
        <f t="shared" si="34"/>
        <v>6664</v>
      </c>
      <c r="CN15" s="49">
        <f t="shared" si="53"/>
        <v>6544</v>
      </c>
      <c r="CO15" s="49">
        <f t="shared" si="53"/>
        <v>120</v>
      </c>
      <c r="CP15" s="49">
        <f t="shared" si="2"/>
        <v>0</v>
      </c>
      <c r="CQ15" s="49">
        <f t="shared" si="53"/>
        <v>1188</v>
      </c>
      <c r="CR15" s="49">
        <f t="shared" si="53"/>
        <v>902</v>
      </c>
      <c r="CS15" s="49">
        <f t="shared" si="53"/>
        <v>516</v>
      </c>
      <c r="CT15" s="49">
        <f t="shared" si="53"/>
        <v>386</v>
      </c>
      <c r="CU15" s="49">
        <f t="shared" si="53"/>
        <v>286</v>
      </c>
      <c r="CV15" s="49">
        <f t="shared" si="53"/>
        <v>231</v>
      </c>
      <c r="CW15" s="49">
        <f t="shared" si="53"/>
        <v>55</v>
      </c>
      <c r="CX15" s="49">
        <f t="shared" si="53"/>
        <v>0</v>
      </c>
      <c r="CY15" s="49">
        <f t="shared" si="53"/>
        <v>157</v>
      </c>
      <c r="CZ15" s="49">
        <f t="shared" si="53"/>
        <v>29</v>
      </c>
      <c r="DA15" s="49">
        <f t="shared" si="53"/>
        <v>13</v>
      </c>
      <c r="DB15" s="49">
        <f t="shared" si="53"/>
        <v>6</v>
      </c>
      <c r="DC15" s="49">
        <f t="shared" si="53"/>
        <v>133</v>
      </c>
      <c r="DD15" s="49">
        <f t="shared" si="53"/>
        <v>79</v>
      </c>
      <c r="DE15" s="49">
        <f t="shared" si="53"/>
        <v>54</v>
      </c>
      <c r="DF15" s="49">
        <f t="shared" si="53"/>
        <v>15</v>
      </c>
      <c r="DG15" s="49">
        <f t="shared" si="53"/>
        <v>0</v>
      </c>
      <c r="DH15" s="49">
        <f t="shared" si="53"/>
        <v>15019</v>
      </c>
      <c r="DI15" s="49">
        <f t="shared" si="53"/>
        <v>6617.3638888888891</v>
      </c>
      <c r="DJ15" s="52">
        <f t="shared" si="18"/>
        <v>452</v>
      </c>
      <c r="DK15" s="49">
        <f t="shared" si="53"/>
        <v>414</v>
      </c>
      <c r="DL15" s="49">
        <f t="shared" si="53"/>
        <v>38</v>
      </c>
      <c r="DM15" s="49">
        <v>148672</v>
      </c>
      <c r="DN15" s="53">
        <f t="shared" si="53"/>
        <v>156834.07999999999</v>
      </c>
      <c r="DO15" s="53">
        <v>17818.958324999996</v>
      </c>
      <c r="DP15" s="53">
        <f t="shared" si="53"/>
        <v>4000</v>
      </c>
      <c r="DQ15" s="53">
        <f t="shared" si="53"/>
        <v>7950</v>
      </c>
      <c r="DR15" s="53">
        <f t="shared" si="53"/>
        <v>0</v>
      </c>
      <c r="DS15" s="53">
        <f t="shared" si="53"/>
        <v>15000</v>
      </c>
      <c r="DT15" s="53">
        <f t="shared" si="53"/>
        <v>26265.159541374996</v>
      </c>
      <c r="DU15" s="53">
        <f t="shared" si="53"/>
        <v>14970</v>
      </c>
      <c r="DV15" s="53">
        <f t="shared" si="53"/>
        <v>68500</v>
      </c>
      <c r="DW15" s="53">
        <f t="shared" si="53"/>
        <v>0</v>
      </c>
      <c r="DX15" s="53">
        <f t="shared" si="37"/>
        <v>311338.19786637498</v>
      </c>
      <c r="DY15" s="53"/>
      <c r="DZ15" s="53"/>
      <c r="EA15" s="53"/>
      <c r="EB15" s="53"/>
      <c r="EC15" s="53"/>
      <c r="ED15" s="53"/>
      <c r="EE15" s="34"/>
      <c r="EF15" s="53">
        <f t="shared" si="38"/>
        <v>0</v>
      </c>
      <c r="EG15" s="55">
        <f t="shared" si="4"/>
        <v>0.11870212139068945</v>
      </c>
      <c r="EH15" s="56">
        <f t="shared" si="5"/>
        <v>2.1696375957572185</v>
      </c>
      <c r="EI15" s="53">
        <f t="shared" si="19"/>
        <v>5.2849804424779316</v>
      </c>
      <c r="EJ15" s="57">
        <f t="shared" si="6"/>
        <v>11.466492260841742</v>
      </c>
      <c r="EK15" s="56">
        <f t="shared" si="20"/>
        <v>0.98848916034633194</v>
      </c>
      <c r="EL15" s="58">
        <f t="shared" si="7"/>
        <v>48.652032999410729</v>
      </c>
      <c r="EM15" s="59">
        <f t="shared" si="8"/>
        <v>0.24371552330910759</v>
      </c>
      <c r="EN15" s="40">
        <f t="shared" si="9"/>
        <v>16.660874961216258</v>
      </c>
      <c r="EO15" s="53">
        <f t="shared" si="10"/>
        <v>318296</v>
      </c>
      <c r="EP15" s="53">
        <f t="shared" si="11"/>
        <v>126588</v>
      </c>
      <c r="EQ15" s="53">
        <f t="shared" si="12"/>
        <v>19614</v>
      </c>
      <c r="ER15" s="53">
        <f t="shared" si="13"/>
        <v>6894</v>
      </c>
      <c r="ES15" s="34">
        <f t="shared" si="21"/>
        <v>6617.3638888888891</v>
      </c>
      <c r="ET15" s="34">
        <f t="shared" si="22"/>
        <v>7800</v>
      </c>
      <c r="EU15" s="34">
        <f t="shared" si="23"/>
        <v>17400</v>
      </c>
      <c r="EV15" s="34">
        <f t="shared" si="14"/>
        <v>2097</v>
      </c>
      <c r="EW15" s="14">
        <f t="shared" si="24"/>
        <v>505306.36388888891</v>
      </c>
      <c r="EX15" s="145">
        <f t="shared" si="25"/>
        <v>142196.36388888888</v>
      </c>
    </row>
    <row r="16" spans="1:154" x14ac:dyDescent="0.2">
      <c r="A16" s="14" t="s">
        <v>143</v>
      </c>
      <c r="B16" s="46" t="s">
        <v>249</v>
      </c>
      <c r="C16" s="16">
        <v>25573</v>
      </c>
      <c r="D16" s="16">
        <v>4125</v>
      </c>
      <c r="E16" s="75" t="s">
        <v>250</v>
      </c>
      <c r="F16" s="42">
        <v>20020</v>
      </c>
      <c r="G16" s="47" t="s">
        <v>249</v>
      </c>
      <c r="H16" s="42" t="s">
        <v>251</v>
      </c>
      <c r="I16" s="42">
        <v>2335178268</v>
      </c>
      <c r="J16" s="42" t="s">
        <v>252</v>
      </c>
      <c r="K16" s="42" t="s">
        <v>253</v>
      </c>
      <c r="L16" s="42">
        <v>1975</v>
      </c>
      <c r="M16" s="42" t="s">
        <v>150</v>
      </c>
      <c r="N16" s="42">
        <f t="shared" ref="N16:S16" si="54">N69+N70</f>
        <v>1833</v>
      </c>
      <c r="O16" s="42">
        <f t="shared" si="54"/>
        <v>2733</v>
      </c>
      <c r="P16" s="42">
        <f t="shared" si="54"/>
        <v>600</v>
      </c>
      <c r="Q16" s="42">
        <f t="shared" si="54"/>
        <v>225</v>
      </c>
      <c r="R16" s="42">
        <f t="shared" si="54"/>
        <v>10</v>
      </c>
      <c r="S16" s="42">
        <f t="shared" si="54"/>
        <v>13</v>
      </c>
      <c r="T16" s="42" t="s">
        <v>254</v>
      </c>
      <c r="U16" s="42" t="s">
        <v>180</v>
      </c>
      <c r="V16" s="42" t="s">
        <v>153</v>
      </c>
      <c r="W16" s="42" t="s">
        <v>255</v>
      </c>
      <c r="X16" s="49">
        <f t="shared" ref="X16:AP16" si="55">X69+X70</f>
        <v>20</v>
      </c>
      <c r="Y16" s="49">
        <f t="shared" si="55"/>
        <v>0</v>
      </c>
      <c r="Z16" s="49">
        <f t="shared" si="55"/>
        <v>0</v>
      </c>
      <c r="AA16" s="49">
        <f t="shared" si="55"/>
        <v>0</v>
      </c>
      <c r="AB16" s="49">
        <f t="shared" si="55"/>
        <v>0</v>
      </c>
      <c r="AC16" s="49">
        <f t="shared" si="55"/>
        <v>3</v>
      </c>
      <c r="AD16" s="49">
        <f t="shared" si="55"/>
        <v>6</v>
      </c>
      <c r="AE16" s="49">
        <f t="shared" si="55"/>
        <v>1</v>
      </c>
      <c r="AF16" s="49">
        <f t="shared" si="55"/>
        <v>0</v>
      </c>
      <c r="AG16" s="49">
        <f t="shared" si="55"/>
        <v>0</v>
      </c>
      <c r="AH16" s="49">
        <f t="shared" si="55"/>
        <v>0</v>
      </c>
      <c r="AI16" s="42">
        <f t="shared" si="0"/>
        <v>4</v>
      </c>
      <c r="AJ16" s="43">
        <f t="shared" si="0"/>
        <v>6</v>
      </c>
      <c r="AK16" s="49">
        <f t="shared" si="55"/>
        <v>92</v>
      </c>
      <c r="AL16" s="49">
        <f t="shared" si="55"/>
        <v>10</v>
      </c>
      <c r="AM16" s="49">
        <f t="shared" si="55"/>
        <v>0</v>
      </c>
      <c r="AN16" s="49">
        <f t="shared" si="55"/>
        <v>0</v>
      </c>
      <c r="AO16" s="49">
        <f t="shared" si="55"/>
        <v>0</v>
      </c>
      <c r="AP16" s="42">
        <f t="shared" si="55"/>
        <v>3</v>
      </c>
      <c r="AQ16" s="42" t="s">
        <v>153</v>
      </c>
      <c r="AR16" s="59">
        <v>44.15</v>
      </c>
      <c r="AS16" s="48">
        <f t="shared" si="15"/>
        <v>4443</v>
      </c>
      <c r="AT16" s="49">
        <f t="shared" ref="AT16:AU16" si="56">AT69+AT70</f>
        <v>2974</v>
      </c>
      <c r="AU16" s="49">
        <f t="shared" si="56"/>
        <v>1469</v>
      </c>
      <c r="AV16" s="49">
        <f>AV69+AV70</f>
        <v>36317</v>
      </c>
      <c r="AW16" s="49">
        <f t="shared" ref="AW16:BT16" si="57">AW69+AW70</f>
        <v>27009</v>
      </c>
      <c r="AX16" s="49">
        <f t="shared" si="57"/>
        <v>9308</v>
      </c>
      <c r="AY16" s="49">
        <f t="shared" si="57"/>
        <v>24611</v>
      </c>
      <c r="AZ16" s="49">
        <f t="shared" si="57"/>
        <v>17470</v>
      </c>
      <c r="BA16" s="49">
        <f t="shared" si="57"/>
        <v>7141</v>
      </c>
      <c r="BB16" s="49">
        <f t="shared" si="57"/>
        <v>11706</v>
      </c>
      <c r="BC16" s="49">
        <f t="shared" si="57"/>
        <v>9539</v>
      </c>
      <c r="BD16" s="49">
        <f t="shared" si="57"/>
        <v>2167</v>
      </c>
      <c r="BE16" s="49">
        <f t="shared" si="57"/>
        <v>21506</v>
      </c>
      <c r="BF16" s="49">
        <f t="shared" si="57"/>
        <v>18327</v>
      </c>
      <c r="BG16" s="49">
        <f t="shared" si="57"/>
        <v>3179</v>
      </c>
      <c r="BH16" s="49">
        <f t="shared" si="57"/>
        <v>14032</v>
      </c>
      <c r="BI16" s="49">
        <f t="shared" si="57"/>
        <v>12859</v>
      </c>
      <c r="BJ16" s="49">
        <f t="shared" si="57"/>
        <v>1173</v>
      </c>
      <c r="BK16" s="49">
        <f t="shared" si="57"/>
        <v>8931</v>
      </c>
      <c r="BL16" s="49">
        <f t="shared" si="57"/>
        <v>8255</v>
      </c>
      <c r="BM16" s="49">
        <f t="shared" si="57"/>
        <v>676</v>
      </c>
      <c r="BN16" s="50">
        <f t="shared" si="31"/>
        <v>22963</v>
      </c>
      <c r="BO16" s="49">
        <f t="shared" si="57"/>
        <v>11062</v>
      </c>
      <c r="BP16" s="49">
        <f t="shared" si="57"/>
        <v>9929</v>
      </c>
      <c r="BQ16" s="49">
        <f t="shared" si="57"/>
        <v>1133</v>
      </c>
      <c r="BR16" s="49">
        <f t="shared" si="57"/>
        <v>3821</v>
      </c>
      <c r="BS16" s="49">
        <f t="shared" si="57"/>
        <v>3554</v>
      </c>
      <c r="BT16" s="49">
        <f t="shared" si="57"/>
        <v>267</v>
      </c>
      <c r="BU16" s="50">
        <f t="shared" si="32"/>
        <v>14883</v>
      </c>
      <c r="BV16" s="49">
        <f t="shared" si="16"/>
        <v>95669</v>
      </c>
      <c r="BW16" s="49">
        <f t="shared" si="17"/>
        <v>80786</v>
      </c>
      <c r="BX16" s="16">
        <v>355</v>
      </c>
      <c r="BY16" s="25">
        <v>3142</v>
      </c>
      <c r="BZ16" s="26">
        <v>178</v>
      </c>
      <c r="CA16" s="49">
        <f t="shared" ref="CA16:EE16" si="58">CA69+CA70</f>
        <v>35818</v>
      </c>
      <c r="CB16" s="49">
        <f t="shared" si="58"/>
        <v>10451</v>
      </c>
      <c r="CC16" s="49">
        <f t="shared" si="58"/>
        <v>2084</v>
      </c>
      <c r="CD16" s="49">
        <f t="shared" si="58"/>
        <v>0</v>
      </c>
      <c r="CE16" s="49">
        <f t="shared" si="58"/>
        <v>0</v>
      </c>
      <c r="CF16" s="49">
        <f t="shared" si="58"/>
        <v>44</v>
      </c>
      <c r="CG16" s="49">
        <f t="shared" si="58"/>
        <v>145</v>
      </c>
      <c r="CH16" s="49">
        <f t="shared" si="58"/>
        <v>6321</v>
      </c>
      <c r="CI16" s="49">
        <f t="shared" si="58"/>
        <v>358</v>
      </c>
      <c r="CJ16" s="49">
        <f t="shared" si="58"/>
        <v>8952</v>
      </c>
      <c r="CK16" s="49">
        <f t="shared" si="58"/>
        <v>1001</v>
      </c>
      <c r="CL16" s="49">
        <f t="shared" si="1"/>
        <v>44770</v>
      </c>
      <c r="CM16" s="51">
        <f t="shared" si="34"/>
        <v>3970</v>
      </c>
      <c r="CN16" s="49">
        <f t="shared" si="58"/>
        <v>3432</v>
      </c>
      <c r="CO16" s="49">
        <f t="shared" si="58"/>
        <v>538</v>
      </c>
      <c r="CP16" s="49">
        <f t="shared" si="2"/>
        <v>0</v>
      </c>
      <c r="CQ16" s="49">
        <f t="shared" si="58"/>
        <v>2292</v>
      </c>
      <c r="CR16" s="49">
        <f t="shared" si="58"/>
        <v>1699</v>
      </c>
      <c r="CS16" s="49">
        <f t="shared" si="58"/>
        <v>844</v>
      </c>
      <c r="CT16" s="49">
        <f t="shared" si="58"/>
        <v>855</v>
      </c>
      <c r="CU16" s="49">
        <f t="shared" si="58"/>
        <v>593</v>
      </c>
      <c r="CV16" s="49">
        <f t="shared" si="58"/>
        <v>475</v>
      </c>
      <c r="CW16" s="49">
        <f t="shared" si="58"/>
        <v>118</v>
      </c>
      <c r="CX16" s="49">
        <f t="shared" si="58"/>
        <v>0</v>
      </c>
      <c r="CY16" s="49">
        <f t="shared" si="58"/>
        <v>160</v>
      </c>
      <c r="CZ16" s="49">
        <f t="shared" si="58"/>
        <v>65</v>
      </c>
      <c r="DA16" s="49">
        <f t="shared" si="58"/>
        <v>12</v>
      </c>
      <c r="DB16" s="49">
        <f t="shared" si="58"/>
        <v>1</v>
      </c>
      <c r="DC16" s="49">
        <f t="shared" si="58"/>
        <v>458</v>
      </c>
      <c r="DD16" s="49">
        <f t="shared" si="58"/>
        <v>364</v>
      </c>
      <c r="DE16" s="49">
        <f t="shared" si="58"/>
        <v>94</v>
      </c>
      <c r="DF16" s="49">
        <f t="shared" si="58"/>
        <v>132</v>
      </c>
      <c r="DG16" s="49">
        <f t="shared" si="58"/>
        <v>10</v>
      </c>
      <c r="DH16" s="49">
        <f t="shared" si="58"/>
        <v>19226</v>
      </c>
      <c r="DI16" s="49">
        <f t="shared" si="58"/>
        <v>15950.047777777778</v>
      </c>
      <c r="DJ16" s="52">
        <f t="shared" si="18"/>
        <v>575</v>
      </c>
      <c r="DK16" s="49">
        <f t="shared" si="58"/>
        <v>518</v>
      </c>
      <c r="DL16" s="49">
        <f t="shared" si="58"/>
        <v>57</v>
      </c>
      <c r="DM16" s="49">
        <f t="shared" si="58"/>
        <v>145418</v>
      </c>
      <c r="DN16" s="53">
        <f t="shared" si="58"/>
        <v>265000</v>
      </c>
      <c r="DO16" s="53">
        <f t="shared" si="58"/>
        <v>30386.086899999998</v>
      </c>
      <c r="DP16" s="53">
        <f t="shared" si="58"/>
        <v>4000</v>
      </c>
      <c r="DQ16" s="53">
        <f t="shared" si="58"/>
        <v>8800</v>
      </c>
      <c r="DR16" s="53">
        <f t="shared" si="58"/>
        <v>0</v>
      </c>
      <c r="DS16" s="53">
        <f t="shared" si="58"/>
        <v>6000</v>
      </c>
      <c r="DT16" s="53">
        <f t="shared" si="58"/>
        <v>25273.572041499996</v>
      </c>
      <c r="DU16" s="53">
        <f t="shared" si="58"/>
        <v>8220</v>
      </c>
      <c r="DV16" s="53">
        <f t="shared" si="58"/>
        <v>92000</v>
      </c>
      <c r="DW16" s="53">
        <f t="shared" si="58"/>
        <v>0</v>
      </c>
      <c r="DX16" s="53">
        <f t="shared" si="37"/>
        <v>439679.65894150001</v>
      </c>
      <c r="DY16" s="53">
        <f t="shared" si="58"/>
        <v>0</v>
      </c>
      <c r="DZ16" s="53">
        <f t="shared" si="58"/>
        <v>0</v>
      </c>
      <c r="EA16" s="53">
        <f t="shared" si="58"/>
        <v>0</v>
      </c>
      <c r="EB16" s="53">
        <f t="shared" si="58"/>
        <v>3140</v>
      </c>
      <c r="EC16" s="53">
        <f t="shared" si="58"/>
        <v>0</v>
      </c>
      <c r="ED16" s="53">
        <f t="shared" si="58"/>
        <v>0</v>
      </c>
      <c r="EE16" s="53">
        <f t="shared" si="58"/>
        <v>0</v>
      </c>
      <c r="EF16" s="53">
        <f t="shared" si="38"/>
        <v>3140</v>
      </c>
      <c r="EG16" s="55">
        <f t="shared" si="4"/>
        <v>0.17373792671958707</v>
      </c>
      <c r="EH16" s="56">
        <f t="shared" si="5"/>
        <v>3.1590349196418099</v>
      </c>
      <c r="EI16" s="53">
        <f t="shared" si="19"/>
        <v>5.442522948796821</v>
      </c>
      <c r="EJ16" s="57">
        <f t="shared" si="6"/>
        <v>17.19312004620107</v>
      </c>
      <c r="EK16" s="56">
        <f t="shared" si="20"/>
        <v>1.80446727719455</v>
      </c>
      <c r="EL16" s="58">
        <f t="shared" si="7"/>
        <v>107.53529112736089</v>
      </c>
      <c r="EM16" s="59">
        <f t="shared" si="8"/>
        <v>0.62370655682859966</v>
      </c>
      <c r="EN16" s="40">
        <f t="shared" si="9"/>
        <v>16.364168354715282</v>
      </c>
      <c r="EO16" s="53">
        <f t="shared" si="10"/>
        <v>399487</v>
      </c>
      <c r="EP16" s="53">
        <f t="shared" si="11"/>
        <v>121682</v>
      </c>
      <c r="EQ16" s="53">
        <f t="shared" si="12"/>
        <v>43012</v>
      </c>
      <c r="ER16" s="53">
        <f t="shared" si="13"/>
        <v>7642</v>
      </c>
      <c r="ES16" s="34">
        <f t="shared" si="21"/>
        <v>15950.047777777778</v>
      </c>
      <c r="ET16" s="34">
        <f t="shared" si="22"/>
        <v>7200</v>
      </c>
      <c r="EU16" s="34">
        <f t="shared" si="23"/>
        <v>39000</v>
      </c>
      <c r="EV16" s="34">
        <f t="shared" si="14"/>
        <v>1602</v>
      </c>
      <c r="EW16" s="14">
        <f t="shared" si="24"/>
        <v>635575.04777777777</v>
      </c>
      <c r="EX16" s="145">
        <f t="shared" si="25"/>
        <v>146876.04777777777</v>
      </c>
    </row>
    <row r="17" spans="1:154" x14ac:dyDescent="0.2">
      <c r="A17" s="14" t="s">
        <v>163</v>
      </c>
      <c r="B17" s="64" t="s">
        <v>256</v>
      </c>
      <c r="C17" s="16">
        <v>60269</v>
      </c>
      <c r="D17" s="16">
        <v>9041</v>
      </c>
      <c r="E17" s="14" t="s">
        <v>257</v>
      </c>
      <c r="F17" s="14">
        <v>20025</v>
      </c>
      <c r="G17" s="65" t="s">
        <v>256</v>
      </c>
      <c r="H17" s="14" t="s">
        <v>258</v>
      </c>
      <c r="I17" s="14" t="s">
        <v>259</v>
      </c>
      <c r="J17" s="14" t="s">
        <v>260</v>
      </c>
      <c r="K17" s="14">
        <v>0</v>
      </c>
      <c r="L17" s="14">
        <v>1966</v>
      </c>
      <c r="M17" s="14" t="s">
        <v>150</v>
      </c>
      <c r="N17" s="14">
        <v>285</v>
      </c>
      <c r="O17" s="14">
        <v>527</v>
      </c>
      <c r="P17" s="14"/>
      <c r="Q17" s="14">
        <v>70</v>
      </c>
      <c r="R17" s="14">
        <v>6</v>
      </c>
      <c r="S17" s="14">
        <v>11</v>
      </c>
      <c r="T17" s="14" t="s">
        <v>261</v>
      </c>
      <c r="U17" s="14" t="s">
        <v>152</v>
      </c>
      <c r="V17" s="14" t="s">
        <v>154</v>
      </c>
      <c r="W17" s="14" t="s">
        <v>153</v>
      </c>
      <c r="X17" s="14">
        <v>10</v>
      </c>
      <c r="Y17" s="14">
        <v>0</v>
      </c>
      <c r="Z17" s="14">
        <v>1</v>
      </c>
      <c r="AA17" s="14">
        <v>1</v>
      </c>
      <c r="AB17" s="14">
        <v>0</v>
      </c>
      <c r="AC17" s="14">
        <v>3</v>
      </c>
      <c r="AD17" s="14">
        <v>1</v>
      </c>
      <c r="AE17" s="14">
        <v>3</v>
      </c>
      <c r="AF17" s="14">
        <v>0</v>
      </c>
      <c r="AG17" s="14">
        <v>0</v>
      </c>
      <c r="AH17" s="14">
        <v>0</v>
      </c>
      <c r="AI17" s="14">
        <f t="shared" si="0"/>
        <v>7</v>
      </c>
      <c r="AJ17" s="19">
        <f t="shared" si="0"/>
        <v>2</v>
      </c>
      <c r="AK17" s="66">
        <v>35</v>
      </c>
      <c r="AL17" s="14">
        <f>AI17+AJ17</f>
        <v>9</v>
      </c>
      <c r="AM17" s="14">
        <v>0</v>
      </c>
      <c r="AN17" s="14">
        <v>0</v>
      </c>
      <c r="AO17" s="14">
        <v>0</v>
      </c>
      <c r="AP17" s="40">
        <v>0</v>
      </c>
      <c r="AQ17" s="14" t="s">
        <v>153</v>
      </c>
      <c r="AR17" s="39">
        <v>50.66</v>
      </c>
      <c r="AS17" s="21">
        <f t="shared" si="15"/>
        <v>4820</v>
      </c>
      <c r="AT17" s="22">
        <v>3787</v>
      </c>
      <c r="AU17" s="22">
        <v>1033</v>
      </c>
      <c r="AV17" s="21">
        <v>40971</v>
      </c>
      <c r="AW17" s="21">
        <v>33343</v>
      </c>
      <c r="AX17" s="21">
        <v>7628</v>
      </c>
      <c r="AY17" s="21">
        <v>28114</v>
      </c>
      <c r="AZ17" s="21">
        <v>22004</v>
      </c>
      <c r="BA17" s="21">
        <v>6110</v>
      </c>
      <c r="BB17" s="21">
        <v>12857</v>
      </c>
      <c r="BC17" s="21">
        <v>11339</v>
      </c>
      <c r="BD17" s="21">
        <v>1518</v>
      </c>
      <c r="BE17" s="21">
        <v>10116</v>
      </c>
      <c r="BF17" s="21">
        <v>9095</v>
      </c>
      <c r="BG17" s="21">
        <v>1021</v>
      </c>
      <c r="BH17" s="21">
        <v>13153</v>
      </c>
      <c r="BI17" s="21">
        <v>12447</v>
      </c>
      <c r="BJ17" s="21">
        <v>706</v>
      </c>
      <c r="BK17" s="21">
        <v>3129</v>
      </c>
      <c r="BL17" s="21">
        <v>2953</v>
      </c>
      <c r="BM17" s="21">
        <v>176</v>
      </c>
      <c r="BN17" s="23">
        <f t="shared" si="31"/>
        <v>16282</v>
      </c>
      <c r="BO17" s="21">
        <v>20851</v>
      </c>
      <c r="BP17" s="21">
        <v>18921</v>
      </c>
      <c r="BQ17" s="21">
        <v>1930</v>
      </c>
      <c r="BR17" s="21">
        <v>6470</v>
      </c>
      <c r="BS17" s="21">
        <v>6095</v>
      </c>
      <c r="BT17" s="21">
        <v>375</v>
      </c>
      <c r="BU17" s="23">
        <f t="shared" si="32"/>
        <v>27321</v>
      </c>
      <c r="BV17" s="24">
        <f t="shared" si="16"/>
        <v>94690</v>
      </c>
      <c r="BW17" s="24">
        <f t="shared" si="17"/>
        <v>67369</v>
      </c>
      <c r="BX17" s="16">
        <v>1022</v>
      </c>
      <c r="BY17" s="25">
        <v>8480</v>
      </c>
      <c r="BZ17" s="26">
        <v>451</v>
      </c>
      <c r="CA17" s="27">
        <v>54026</v>
      </c>
      <c r="CB17" s="27">
        <v>7826</v>
      </c>
      <c r="CC17" s="27">
        <v>2118</v>
      </c>
      <c r="CD17" s="27"/>
      <c r="CE17" s="27"/>
      <c r="CF17" s="27">
        <v>12</v>
      </c>
      <c r="CG17" s="27">
        <v>146</v>
      </c>
      <c r="CH17" s="27">
        <v>1634</v>
      </c>
      <c r="CI17" s="27">
        <v>278</v>
      </c>
      <c r="CJ17" s="27">
        <v>4188</v>
      </c>
      <c r="CK17" s="27">
        <v>303</v>
      </c>
      <c r="CL17" s="24">
        <f t="shared" si="1"/>
        <v>58214</v>
      </c>
      <c r="CM17" s="28">
        <f t="shared" si="34"/>
        <v>2689</v>
      </c>
      <c r="CN17" s="22">
        <v>2644</v>
      </c>
      <c r="CO17" s="22">
        <v>45</v>
      </c>
      <c r="CP17" s="24">
        <f t="shared" si="2"/>
        <v>0</v>
      </c>
      <c r="CQ17" s="27">
        <v>2855</v>
      </c>
      <c r="CR17" s="27">
        <v>2241</v>
      </c>
      <c r="CS17" s="27">
        <v>1086</v>
      </c>
      <c r="CT17" s="27">
        <v>1155</v>
      </c>
      <c r="CU17" s="27">
        <v>614</v>
      </c>
      <c r="CV17" s="27">
        <v>500</v>
      </c>
      <c r="CW17" s="27">
        <v>114</v>
      </c>
      <c r="CX17" s="27"/>
      <c r="CY17" s="27">
        <v>10</v>
      </c>
      <c r="CZ17" s="27">
        <v>65</v>
      </c>
      <c r="DA17" s="27">
        <v>11</v>
      </c>
      <c r="DB17" s="27"/>
      <c r="DC17" s="1">
        <v>322</v>
      </c>
      <c r="DD17" s="1">
        <v>296</v>
      </c>
      <c r="DE17" s="1">
        <v>26</v>
      </c>
      <c r="DF17" s="27">
        <v>43</v>
      </c>
      <c r="DG17" s="27">
        <v>27</v>
      </c>
      <c r="DH17" s="79">
        <v>28586</v>
      </c>
      <c r="DI17" s="79">
        <v>11962.524166666666</v>
      </c>
      <c r="DJ17" s="31">
        <f t="shared" si="18"/>
        <v>662</v>
      </c>
      <c r="DK17" s="22">
        <v>634</v>
      </c>
      <c r="DL17" s="22">
        <v>28</v>
      </c>
      <c r="DM17" s="24">
        <v>117785</v>
      </c>
      <c r="DN17" s="34">
        <v>291884.21000000002</v>
      </c>
      <c r="DO17" s="34">
        <v>34754.620000000003</v>
      </c>
      <c r="DP17" s="34">
        <v>3000</v>
      </c>
      <c r="DQ17" s="34">
        <v>6863.69</v>
      </c>
      <c r="DR17" s="34">
        <v>1500</v>
      </c>
      <c r="DS17" s="34">
        <v>23000</v>
      </c>
      <c r="DT17" s="34">
        <v>47399.619359249999</v>
      </c>
      <c r="DU17" s="34">
        <f>4700+15441.69</f>
        <v>20141.690000000002</v>
      </c>
      <c r="DV17" s="34">
        <v>42415.59</v>
      </c>
      <c r="DW17" s="34"/>
      <c r="DX17" s="34">
        <f t="shared" si="37"/>
        <v>470959.41935924999</v>
      </c>
      <c r="DY17" s="34"/>
      <c r="DZ17" s="34"/>
      <c r="EA17" s="34"/>
      <c r="EB17" s="34"/>
      <c r="EC17" s="34"/>
      <c r="ED17" s="34"/>
      <c r="EE17" s="34"/>
      <c r="EF17" s="34">
        <f t="shared" si="38"/>
        <v>0</v>
      </c>
      <c r="EG17" s="35">
        <f t="shared" si="4"/>
        <v>7.997477973751016E-2</v>
      </c>
      <c r="EH17" s="36">
        <f t="shared" si="5"/>
        <v>1.117805173472266</v>
      </c>
      <c r="EI17" s="34">
        <f t="shared" si="19"/>
        <v>6.9907438044092975</v>
      </c>
      <c r="EJ17" s="37">
        <f t="shared" si="6"/>
        <v>7.8142895909879044</v>
      </c>
      <c r="EK17" s="36">
        <f t="shared" si="20"/>
        <v>1.1572645755316591</v>
      </c>
      <c r="EL17" s="38">
        <f t="shared" si="7"/>
        <v>52.713667059350577</v>
      </c>
      <c r="EM17" s="39">
        <f t="shared" si="8"/>
        <v>0.19848552600286493</v>
      </c>
      <c r="EN17" s="40">
        <f t="shared" si="9"/>
        <v>16.267219917012447</v>
      </c>
      <c r="EO17" s="34">
        <f t="shared" si="10"/>
        <v>450681</v>
      </c>
      <c r="EP17" s="34">
        <f t="shared" si="11"/>
        <v>229361</v>
      </c>
      <c r="EQ17" s="34">
        <f t="shared" si="12"/>
        <v>20232</v>
      </c>
      <c r="ER17" s="34">
        <f t="shared" si="13"/>
        <v>12940</v>
      </c>
      <c r="ES17" s="34">
        <f t="shared" si="21"/>
        <v>11962.524166666666</v>
      </c>
      <c r="ET17" s="34">
        <f t="shared" si="22"/>
        <v>6600</v>
      </c>
      <c r="EU17" s="34">
        <f t="shared" si="23"/>
        <v>39000</v>
      </c>
      <c r="EV17" s="34">
        <f t="shared" si="14"/>
        <v>4059</v>
      </c>
      <c r="EW17" s="14">
        <f t="shared" si="24"/>
        <v>774835.52416666667</v>
      </c>
      <c r="EX17" s="145">
        <f t="shared" si="25"/>
        <v>258322.52416666667</v>
      </c>
    </row>
    <row r="18" spans="1:154" x14ac:dyDescent="0.2">
      <c r="A18" s="14" t="s">
        <v>155</v>
      </c>
      <c r="B18" s="64" t="s">
        <v>262</v>
      </c>
      <c r="C18" s="16">
        <v>17398</v>
      </c>
      <c r="D18" s="16">
        <v>2487</v>
      </c>
      <c r="E18" s="17" t="s">
        <v>263</v>
      </c>
      <c r="F18" s="14">
        <v>20014</v>
      </c>
      <c r="G18" s="65" t="s">
        <v>262</v>
      </c>
      <c r="H18" s="14" t="s">
        <v>264</v>
      </c>
      <c r="I18" s="14" t="s">
        <v>265</v>
      </c>
      <c r="J18" s="14">
        <v>33143891</v>
      </c>
      <c r="K18" s="14" t="s">
        <v>266</v>
      </c>
      <c r="L18" s="14">
        <v>1971</v>
      </c>
      <c r="M18" s="14" t="s">
        <v>150</v>
      </c>
      <c r="N18" s="14">
        <v>304</v>
      </c>
      <c r="O18" s="14">
        <v>324</v>
      </c>
      <c r="P18" s="14">
        <v>53</v>
      </c>
      <c r="Q18" s="14">
        <v>50</v>
      </c>
      <c r="R18" s="14">
        <v>4</v>
      </c>
      <c r="S18" s="14">
        <v>4</v>
      </c>
      <c r="T18" s="14" t="s">
        <v>267</v>
      </c>
      <c r="U18" s="14" t="s">
        <v>152</v>
      </c>
      <c r="V18" s="14" t="s">
        <v>154</v>
      </c>
      <c r="W18" s="14" t="s">
        <v>153</v>
      </c>
      <c r="X18" s="17">
        <v>25</v>
      </c>
      <c r="Y18" s="17">
        <v>0</v>
      </c>
      <c r="Z18" s="17">
        <v>0</v>
      </c>
      <c r="AA18" s="17">
        <v>0</v>
      </c>
      <c r="AB18" s="17">
        <v>1</v>
      </c>
      <c r="AC18" s="17">
        <v>1</v>
      </c>
      <c r="AD18" s="17">
        <v>1</v>
      </c>
      <c r="AE18" s="17">
        <v>1</v>
      </c>
      <c r="AF18" s="17">
        <v>1</v>
      </c>
      <c r="AG18" s="17">
        <v>0</v>
      </c>
      <c r="AH18" s="17">
        <v>0</v>
      </c>
      <c r="AI18" s="14">
        <f t="shared" si="0"/>
        <v>2</v>
      </c>
      <c r="AJ18" s="19">
        <f t="shared" si="0"/>
        <v>3</v>
      </c>
      <c r="AK18" s="19">
        <f>43+25</f>
        <v>68</v>
      </c>
      <c r="AL18" s="14">
        <f>AI18+AJ18</f>
        <v>5</v>
      </c>
      <c r="AM18" s="14">
        <v>0</v>
      </c>
      <c r="AN18" s="14">
        <v>0</v>
      </c>
      <c r="AO18" s="14">
        <v>0</v>
      </c>
      <c r="AP18" s="40">
        <v>0</v>
      </c>
      <c r="AQ18" s="40" t="s">
        <v>154</v>
      </c>
      <c r="AR18" s="39">
        <v>23</v>
      </c>
      <c r="AS18" s="21">
        <f t="shared" si="15"/>
        <v>2327</v>
      </c>
      <c r="AT18" s="22">
        <v>1642</v>
      </c>
      <c r="AU18" s="22">
        <v>685</v>
      </c>
      <c r="AV18" s="21">
        <v>33483</v>
      </c>
      <c r="AW18" s="21">
        <v>24093</v>
      </c>
      <c r="AX18" s="21">
        <v>9390</v>
      </c>
      <c r="AY18" s="21">
        <v>22455</v>
      </c>
      <c r="AZ18" s="21">
        <v>15591</v>
      </c>
      <c r="BA18" s="21">
        <v>6864</v>
      </c>
      <c r="BB18" s="21">
        <v>11028</v>
      </c>
      <c r="BC18" s="21">
        <v>8502</v>
      </c>
      <c r="BD18" s="21">
        <v>2526</v>
      </c>
      <c r="BE18" s="21">
        <v>2948</v>
      </c>
      <c r="BF18" s="21">
        <v>2282</v>
      </c>
      <c r="BG18" s="21">
        <v>666</v>
      </c>
      <c r="BH18" s="21">
        <v>13112</v>
      </c>
      <c r="BI18" s="21">
        <v>11534</v>
      </c>
      <c r="BJ18" s="21">
        <v>1578</v>
      </c>
      <c r="BK18" s="21">
        <v>1953</v>
      </c>
      <c r="BL18" s="21">
        <v>1805</v>
      </c>
      <c r="BM18" s="21">
        <v>148</v>
      </c>
      <c r="BN18" s="23">
        <f t="shared" si="31"/>
        <v>15065</v>
      </c>
      <c r="BO18" s="21">
        <v>7621</v>
      </c>
      <c r="BP18" s="21">
        <v>7048</v>
      </c>
      <c r="BQ18" s="21">
        <v>573</v>
      </c>
      <c r="BR18" s="21">
        <v>2507</v>
      </c>
      <c r="BS18" s="21">
        <v>2351</v>
      </c>
      <c r="BT18" s="21">
        <v>156</v>
      </c>
      <c r="BU18" s="23">
        <f t="shared" si="32"/>
        <v>10128</v>
      </c>
      <c r="BV18" s="24">
        <f t="shared" si="16"/>
        <v>61624</v>
      </c>
      <c r="BW18" s="24">
        <f t="shared" si="17"/>
        <v>51496</v>
      </c>
      <c r="BX18" s="16">
        <v>194</v>
      </c>
      <c r="BY18" s="25">
        <v>1116</v>
      </c>
      <c r="BZ18" s="26">
        <v>125</v>
      </c>
      <c r="CA18" s="27">
        <v>50529</v>
      </c>
      <c r="CB18" s="27">
        <v>13457</v>
      </c>
      <c r="CC18" s="27">
        <v>530</v>
      </c>
      <c r="CD18" s="27"/>
      <c r="CE18" s="27"/>
      <c r="CF18" s="27">
        <v>339</v>
      </c>
      <c r="CG18" s="27">
        <v>15</v>
      </c>
      <c r="CH18" s="27">
        <v>1203</v>
      </c>
      <c r="CI18" s="27">
        <v>299</v>
      </c>
      <c r="CJ18" s="27">
        <v>2386</v>
      </c>
      <c r="CK18" s="27">
        <v>343</v>
      </c>
      <c r="CL18" s="24">
        <f t="shared" si="1"/>
        <v>52915</v>
      </c>
      <c r="CM18" s="28">
        <f t="shared" si="34"/>
        <v>1211</v>
      </c>
      <c r="CN18" s="22">
        <v>1146</v>
      </c>
      <c r="CO18" s="22">
        <v>65</v>
      </c>
      <c r="CP18" s="24">
        <f t="shared" si="2"/>
        <v>0</v>
      </c>
      <c r="CQ18" s="27">
        <v>1893</v>
      </c>
      <c r="CR18" s="27">
        <v>1284</v>
      </c>
      <c r="CS18" s="27">
        <v>590</v>
      </c>
      <c r="CT18" s="27">
        <v>694</v>
      </c>
      <c r="CU18" s="27">
        <v>609</v>
      </c>
      <c r="CV18" s="27">
        <v>376</v>
      </c>
      <c r="CW18" s="27">
        <v>233</v>
      </c>
      <c r="CX18" s="27"/>
      <c r="CY18" s="27">
        <v>40</v>
      </c>
      <c r="CZ18" s="27">
        <v>24</v>
      </c>
      <c r="DA18" s="27">
        <v>2</v>
      </c>
      <c r="DB18" s="27">
        <v>1</v>
      </c>
      <c r="DC18" s="1">
        <v>25</v>
      </c>
      <c r="DD18" s="1">
        <v>21</v>
      </c>
      <c r="DE18" s="1">
        <v>4</v>
      </c>
      <c r="DF18" s="27">
        <v>5</v>
      </c>
      <c r="DG18" s="27">
        <v>7</v>
      </c>
      <c r="DH18" s="79">
        <v>2479</v>
      </c>
      <c r="DI18" s="79">
        <v>16809.615555555556</v>
      </c>
      <c r="DJ18" s="31">
        <f t="shared" si="18"/>
        <v>128</v>
      </c>
      <c r="DK18" s="22">
        <v>114</v>
      </c>
      <c r="DL18" s="22">
        <v>14</v>
      </c>
      <c r="DM18" s="79">
        <v>42127</v>
      </c>
      <c r="DN18" s="34">
        <v>99450</v>
      </c>
      <c r="DO18" s="34">
        <v>17706</v>
      </c>
      <c r="DP18" s="34">
        <v>318</v>
      </c>
      <c r="DQ18" s="34">
        <v>3000</v>
      </c>
      <c r="DR18" s="34"/>
      <c r="DS18" s="34">
        <f>2900+500</f>
        <v>3400</v>
      </c>
      <c r="DT18" s="34">
        <v>17347.573465624999</v>
      </c>
      <c r="DU18" s="34">
        <f>3500+9000</f>
        <v>12500</v>
      </c>
      <c r="DV18" s="34">
        <v>9700</v>
      </c>
      <c r="DW18" s="34">
        <v>1510</v>
      </c>
      <c r="DX18" s="34">
        <f t="shared" si="37"/>
        <v>164931.573465625</v>
      </c>
      <c r="DY18" s="34"/>
      <c r="DZ18" s="34"/>
      <c r="EA18" s="34"/>
      <c r="EB18" s="34"/>
      <c r="EC18" s="33"/>
      <c r="ED18" s="34"/>
      <c r="EE18" s="34"/>
      <c r="EF18" s="34">
        <f t="shared" si="38"/>
        <v>0</v>
      </c>
      <c r="EG18" s="35">
        <f t="shared" si="4"/>
        <v>0.13375100586274286</v>
      </c>
      <c r="EH18" s="36">
        <f t="shared" si="5"/>
        <v>2.9598804460282793</v>
      </c>
      <c r="EI18" s="34">
        <f t="shared" si="19"/>
        <v>3.2028035860188169</v>
      </c>
      <c r="EJ18" s="37">
        <f t="shared" si="6"/>
        <v>9.4799157067263486</v>
      </c>
      <c r="EK18" s="36">
        <f t="shared" si="20"/>
        <v>0.97318340735141262</v>
      </c>
      <c r="EL18" s="38">
        <f t="shared" si="7"/>
        <v>110.24255661570295</v>
      </c>
      <c r="EM18" s="39">
        <f t="shared" si="8"/>
        <v>0.96618091479224943</v>
      </c>
      <c r="EN18" s="40">
        <f t="shared" si="9"/>
        <v>20.008165019338204</v>
      </c>
      <c r="EO18" s="34">
        <f t="shared" si="10"/>
        <v>368313</v>
      </c>
      <c r="EP18" s="34">
        <f t="shared" si="11"/>
        <v>83831</v>
      </c>
      <c r="EQ18" s="34">
        <f t="shared" si="12"/>
        <v>5896</v>
      </c>
      <c r="ER18" s="34">
        <f t="shared" si="13"/>
        <v>5014</v>
      </c>
      <c r="ES18" s="34">
        <f t="shared" si="21"/>
        <v>16809.615555555556</v>
      </c>
      <c r="ET18" s="34">
        <f t="shared" si="22"/>
        <v>1200</v>
      </c>
      <c r="EU18" s="34">
        <f t="shared" si="23"/>
        <v>14400</v>
      </c>
      <c r="EV18" s="34">
        <f t="shared" si="14"/>
        <v>1125</v>
      </c>
      <c r="EW18" s="14">
        <f t="shared" si="24"/>
        <v>496588.61555555556</v>
      </c>
      <c r="EX18" s="145">
        <f t="shared" si="25"/>
        <v>106779.61555555556</v>
      </c>
    </row>
    <row r="19" spans="1:154" x14ac:dyDescent="0.2">
      <c r="A19" s="14" t="s">
        <v>143</v>
      </c>
      <c r="B19" s="64" t="s">
        <v>268</v>
      </c>
      <c r="C19" s="16">
        <v>20165</v>
      </c>
      <c r="D19" s="16">
        <v>2752</v>
      </c>
      <c r="E19" s="80" t="s">
        <v>269</v>
      </c>
      <c r="F19" s="81">
        <v>20026</v>
      </c>
      <c r="G19" s="64" t="s">
        <v>268</v>
      </c>
      <c r="H19" s="81" t="s">
        <v>270</v>
      </c>
      <c r="I19" s="81" t="s">
        <v>271</v>
      </c>
      <c r="J19" s="81" t="s">
        <v>272</v>
      </c>
      <c r="K19" s="81" t="s">
        <v>273</v>
      </c>
      <c r="L19" s="81">
        <v>1953</v>
      </c>
      <c r="M19" s="81" t="s">
        <v>150</v>
      </c>
      <c r="N19" s="81">
        <v>1796</v>
      </c>
      <c r="O19" s="81">
        <v>2090</v>
      </c>
      <c r="P19" s="82">
        <v>188.71</v>
      </c>
      <c r="Q19" s="81">
        <v>164</v>
      </c>
      <c r="R19" s="81">
        <v>12</v>
      </c>
      <c r="S19" s="81">
        <v>13</v>
      </c>
      <c r="T19" s="81" t="s">
        <v>274</v>
      </c>
      <c r="U19" s="81" t="s">
        <v>152</v>
      </c>
      <c r="V19" s="81" t="s">
        <v>255</v>
      </c>
      <c r="W19" s="81" t="s">
        <v>153</v>
      </c>
      <c r="X19" s="81">
        <v>12</v>
      </c>
      <c r="Y19" s="81">
        <v>0</v>
      </c>
      <c r="Z19" s="81">
        <v>1</v>
      </c>
      <c r="AA19" s="81">
        <v>0</v>
      </c>
      <c r="AB19" s="81">
        <v>0</v>
      </c>
      <c r="AC19" s="17">
        <v>6</v>
      </c>
      <c r="AD19" s="17">
        <v>1</v>
      </c>
      <c r="AE19" s="17">
        <v>0</v>
      </c>
      <c r="AF19" s="17">
        <v>1</v>
      </c>
      <c r="AG19" s="17">
        <v>0</v>
      </c>
      <c r="AH19" s="17">
        <v>0</v>
      </c>
      <c r="AI19" s="14">
        <f t="shared" si="0"/>
        <v>6</v>
      </c>
      <c r="AJ19" s="19">
        <f t="shared" si="0"/>
        <v>3</v>
      </c>
      <c r="AK19" s="83">
        <v>60</v>
      </c>
      <c r="AL19" s="81">
        <v>9</v>
      </c>
      <c r="AM19" s="81">
        <v>4</v>
      </c>
      <c r="AN19" s="81">
        <v>79</v>
      </c>
      <c r="AO19" s="81">
        <v>0</v>
      </c>
      <c r="AP19" s="84">
        <v>0</v>
      </c>
      <c r="AQ19" s="81" t="s">
        <v>154</v>
      </c>
      <c r="AR19" s="82">
        <v>47</v>
      </c>
      <c r="AS19" s="21">
        <f t="shared" si="15"/>
        <v>3719</v>
      </c>
      <c r="AT19" s="22">
        <v>2588</v>
      </c>
      <c r="AU19" s="22">
        <v>1131</v>
      </c>
      <c r="AV19" s="21">
        <v>38559</v>
      </c>
      <c r="AW19" s="21">
        <v>26304</v>
      </c>
      <c r="AX19" s="21">
        <v>12255</v>
      </c>
      <c r="AY19" s="21">
        <v>29603</v>
      </c>
      <c r="AZ19" s="21">
        <v>19803</v>
      </c>
      <c r="BA19" s="21">
        <v>9800</v>
      </c>
      <c r="BB19" s="21">
        <v>8956</v>
      </c>
      <c r="BC19" s="21">
        <v>6501</v>
      </c>
      <c r="BD19" s="21">
        <v>2455</v>
      </c>
      <c r="BE19" s="21">
        <v>13745</v>
      </c>
      <c r="BF19" s="21">
        <v>11333</v>
      </c>
      <c r="BG19" s="21">
        <v>2412</v>
      </c>
      <c r="BH19" s="21">
        <v>15569</v>
      </c>
      <c r="BI19" s="21">
        <v>13755</v>
      </c>
      <c r="BJ19" s="21">
        <v>1814</v>
      </c>
      <c r="BK19" s="21">
        <v>5396</v>
      </c>
      <c r="BL19" s="21">
        <v>4953</v>
      </c>
      <c r="BM19" s="21">
        <v>443</v>
      </c>
      <c r="BN19" s="23">
        <f t="shared" si="31"/>
        <v>20965</v>
      </c>
      <c r="BO19" s="21">
        <v>13897</v>
      </c>
      <c r="BP19" s="21">
        <v>12403</v>
      </c>
      <c r="BQ19" s="21">
        <v>1494</v>
      </c>
      <c r="BR19" s="21">
        <v>3373</v>
      </c>
      <c r="BS19" s="21">
        <v>3126</v>
      </c>
      <c r="BT19" s="21">
        <v>247</v>
      </c>
      <c r="BU19" s="23">
        <f t="shared" si="32"/>
        <v>17270</v>
      </c>
      <c r="BV19" s="24">
        <f t="shared" si="16"/>
        <v>90539</v>
      </c>
      <c r="BW19" s="24">
        <f t="shared" si="17"/>
        <v>73269</v>
      </c>
      <c r="BX19" s="16">
        <v>559</v>
      </c>
      <c r="BY19" s="25">
        <v>6341</v>
      </c>
      <c r="BZ19" s="26">
        <v>254</v>
      </c>
      <c r="CA19" s="27">
        <v>52177</v>
      </c>
      <c r="CB19" s="27">
        <v>14210</v>
      </c>
      <c r="CC19" s="27">
        <v>1234</v>
      </c>
      <c r="CD19" s="27"/>
      <c r="CE19" s="27"/>
      <c r="CF19" s="27">
        <v>818</v>
      </c>
      <c r="CG19" s="27">
        <v>147</v>
      </c>
      <c r="CH19" s="27">
        <v>2964</v>
      </c>
      <c r="CI19" s="27">
        <v>471</v>
      </c>
      <c r="CJ19" s="27">
        <v>5634</v>
      </c>
      <c r="CK19" s="27">
        <v>899</v>
      </c>
      <c r="CL19" s="24">
        <f t="shared" si="1"/>
        <v>57811</v>
      </c>
      <c r="CM19" s="28">
        <f t="shared" si="34"/>
        <v>1438</v>
      </c>
      <c r="CN19" s="22">
        <v>688</v>
      </c>
      <c r="CO19" s="22">
        <v>750</v>
      </c>
      <c r="CP19" s="24">
        <f t="shared" si="2"/>
        <v>0</v>
      </c>
      <c r="CQ19" s="27">
        <v>1379</v>
      </c>
      <c r="CR19" s="27">
        <v>888</v>
      </c>
      <c r="CS19" s="27">
        <v>614</v>
      </c>
      <c r="CT19" s="27">
        <v>274</v>
      </c>
      <c r="CU19" s="27">
        <v>491</v>
      </c>
      <c r="CV19" s="27">
        <v>419</v>
      </c>
      <c r="CW19" s="27">
        <v>72</v>
      </c>
      <c r="CX19" s="24"/>
      <c r="CY19" s="27">
        <v>389</v>
      </c>
      <c r="CZ19" s="27">
        <v>44</v>
      </c>
      <c r="DA19" s="27">
        <v>5</v>
      </c>
      <c r="DB19" s="24">
        <v>1</v>
      </c>
      <c r="DC19" s="1">
        <v>246</v>
      </c>
      <c r="DD19" s="1">
        <v>192</v>
      </c>
      <c r="DE19" s="1">
        <v>54</v>
      </c>
      <c r="DF19" s="27">
        <v>111</v>
      </c>
      <c r="DG19" s="27">
        <v>7</v>
      </c>
      <c r="DH19" s="79">
        <v>15564</v>
      </c>
      <c r="DI19" s="79">
        <v>11510.128333333334</v>
      </c>
      <c r="DJ19" s="31">
        <f t="shared" si="18"/>
        <v>524</v>
      </c>
      <c r="DK19" s="22">
        <v>485</v>
      </c>
      <c r="DL19" s="22">
        <v>39</v>
      </c>
      <c r="DM19" s="24">
        <v>212218</v>
      </c>
      <c r="DN19" s="34">
        <v>340980.32</v>
      </c>
      <c r="DO19" s="34">
        <v>17783.38</v>
      </c>
      <c r="DP19" s="34"/>
      <c r="DQ19" s="34">
        <v>4236.07</v>
      </c>
      <c r="DR19" s="34"/>
      <c r="DS19" s="34">
        <f>1000+838.21</f>
        <v>1838.21</v>
      </c>
      <c r="DT19" s="34">
        <v>19472.244302375002</v>
      </c>
      <c r="DU19" s="34">
        <f>7221+3390</f>
        <v>10611</v>
      </c>
      <c r="DV19" s="34">
        <v>102258.5</v>
      </c>
      <c r="DW19" s="34"/>
      <c r="DX19" s="34">
        <f t="shared" si="37"/>
        <v>497179.72430237505</v>
      </c>
      <c r="DY19" s="34"/>
      <c r="DZ19" s="34"/>
      <c r="EA19" s="34"/>
      <c r="EB19" s="34"/>
      <c r="EC19" s="34"/>
      <c r="ED19" s="34"/>
      <c r="EE19" s="34"/>
      <c r="EF19" s="34">
        <f t="shared" si="38"/>
        <v>0</v>
      </c>
      <c r="EG19" s="35">
        <f t="shared" si="4"/>
        <v>0.18442846516241013</v>
      </c>
      <c r="EH19" s="36">
        <f t="shared" si="5"/>
        <v>3.6334738408132905</v>
      </c>
      <c r="EI19" s="34">
        <f t="shared" si="19"/>
        <v>6.7856764020578284</v>
      </c>
      <c r="EJ19" s="37">
        <f t="shared" si="6"/>
        <v>24.655577699101169</v>
      </c>
      <c r="EK19" s="36">
        <f t="shared" si="20"/>
        <v>1.267388559270727</v>
      </c>
      <c r="EL19" s="38">
        <f t="shared" si="7"/>
        <v>80.585172328291605</v>
      </c>
      <c r="EM19" s="39">
        <f t="shared" si="8"/>
        <v>0.57079733862302673</v>
      </c>
      <c r="EN19" s="40">
        <f t="shared" si="9"/>
        <v>18.707717128260285</v>
      </c>
      <c r="EO19" s="34">
        <f t="shared" si="10"/>
        <v>424149</v>
      </c>
      <c r="EP19" s="34">
        <f t="shared" si="11"/>
        <v>152867</v>
      </c>
      <c r="EQ19" s="34">
        <f t="shared" si="12"/>
        <v>27490</v>
      </c>
      <c r="ER19" s="34">
        <f t="shared" si="13"/>
        <v>6746</v>
      </c>
      <c r="ES19" s="34">
        <f t="shared" si="21"/>
        <v>11510.128333333334</v>
      </c>
      <c r="ET19" s="34">
        <f t="shared" si="22"/>
        <v>3000</v>
      </c>
      <c r="EU19" s="34">
        <f t="shared" si="23"/>
        <v>26400</v>
      </c>
      <c r="EV19" s="34">
        <f t="shared" si="14"/>
        <v>2286</v>
      </c>
      <c r="EW19" s="14">
        <f t="shared" si="24"/>
        <v>654448.1283333333</v>
      </c>
      <c r="EX19" s="145">
        <f t="shared" si="25"/>
        <v>173409.12833333333</v>
      </c>
    </row>
    <row r="20" spans="1:154" x14ac:dyDescent="0.2">
      <c r="A20" s="14" t="s">
        <v>163</v>
      </c>
      <c r="B20" s="64" t="s">
        <v>275</v>
      </c>
      <c r="C20" s="16">
        <v>47048</v>
      </c>
      <c r="D20" s="16">
        <v>6917</v>
      </c>
      <c r="E20" s="14" t="s">
        <v>276</v>
      </c>
      <c r="F20" s="14">
        <v>20037</v>
      </c>
      <c r="G20" s="65" t="s">
        <v>275</v>
      </c>
      <c r="H20" s="14" t="s">
        <v>277</v>
      </c>
      <c r="I20" s="14" t="s">
        <v>278</v>
      </c>
      <c r="J20" s="14" t="s">
        <v>279</v>
      </c>
      <c r="K20" s="14" t="s">
        <v>280</v>
      </c>
      <c r="L20" s="14">
        <v>0</v>
      </c>
      <c r="M20" s="14" t="s">
        <v>178</v>
      </c>
      <c r="N20" s="14">
        <v>2600</v>
      </c>
      <c r="O20" s="14">
        <v>3000</v>
      </c>
      <c r="P20" s="20">
        <v>230</v>
      </c>
      <c r="Q20" s="14">
        <v>120</v>
      </c>
      <c r="R20" s="14">
        <v>11</v>
      </c>
      <c r="S20" s="14">
        <v>20</v>
      </c>
      <c r="T20" s="14" t="s">
        <v>281</v>
      </c>
      <c r="U20" s="14" t="s">
        <v>152</v>
      </c>
      <c r="V20" s="14" t="s">
        <v>154</v>
      </c>
      <c r="W20" s="14" t="s">
        <v>153</v>
      </c>
      <c r="X20" s="14">
        <v>18</v>
      </c>
      <c r="Y20" s="14">
        <v>0</v>
      </c>
      <c r="Z20" s="14">
        <v>1</v>
      </c>
      <c r="AA20" s="14">
        <v>0</v>
      </c>
      <c r="AB20" s="14">
        <v>0</v>
      </c>
      <c r="AC20" s="14">
        <v>11</v>
      </c>
      <c r="AD20" s="14">
        <v>0</v>
      </c>
      <c r="AE20" s="14">
        <v>2</v>
      </c>
      <c r="AF20" s="14">
        <v>0</v>
      </c>
      <c r="AG20" s="14">
        <v>0</v>
      </c>
      <c r="AH20" s="14">
        <v>1</v>
      </c>
      <c r="AI20" s="14">
        <f t="shared" si="0"/>
        <v>13</v>
      </c>
      <c r="AJ20" s="19">
        <f t="shared" si="0"/>
        <v>2</v>
      </c>
      <c r="AK20" s="19">
        <v>38</v>
      </c>
      <c r="AL20" s="14">
        <f>AI20+AJ20</f>
        <v>15</v>
      </c>
      <c r="AM20" s="14">
        <v>0</v>
      </c>
      <c r="AN20" s="14">
        <v>0</v>
      </c>
      <c r="AO20" s="14">
        <v>0</v>
      </c>
      <c r="AP20" s="40">
        <v>1</v>
      </c>
      <c r="AQ20" s="14" t="s">
        <v>154</v>
      </c>
      <c r="AR20" s="39">
        <v>58.3</v>
      </c>
      <c r="AS20" s="21">
        <f t="shared" si="15"/>
        <v>5979</v>
      </c>
      <c r="AT20" s="22">
        <v>4864</v>
      </c>
      <c r="AU20" s="22">
        <v>1115</v>
      </c>
      <c r="AV20" s="21">
        <v>51663</v>
      </c>
      <c r="AW20" s="21">
        <v>38958</v>
      </c>
      <c r="AX20" s="21">
        <v>12705</v>
      </c>
      <c r="AY20" s="21">
        <v>31760</v>
      </c>
      <c r="AZ20" s="21">
        <v>21784</v>
      </c>
      <c r="BA20" s="21">
        <v>9976</v>
      </c>
      <c r="BB20" s="21">
        <v>19903</v>
      </c>
      <c r="BC20" s="21">
        <v>17174</v>
      </c>
      <c r="BD20" s="21">
        <v>2729</v>
      </c>
      <c r="BE20" s="21">
        <v>24090</v>
      </c>
      <c r="BF20" s="21">
        <v>22330</v>
      </c>
      <c r="BG20" s="21">
        <v>1760</v>
      </c>
      <c r="BH20" s="21">
        <v>23081</v>
      </c>
      <c r="BI20" s="21">
        <v>20566</v>
      </c>
      <c r="BJ20" s="21">
        <v>2515</v>
      </c>
      <c r="BK20" s="21">
        <v>8867</v>
      </c>
      <c r="BL20" s="21">
        <v>8418</v>
      </c>
      <c r="BM20" s="21">
        <v>449</v>
      </c>
      <c r="BN20" s="23">
        <f t="shared" si="31"/>
        <v>31948</v>
      </c>
      <c r="BO20" s="21">
        <v>25066</v>
      </c>
      <c r="BP20" s="21">
        <v>22352</v>
      </c>
      <c r="BQ20" s="21">
        <v>2714</v>
      </c>
      <c r="BR20" s="21">
        <v>8323</v>
      </c>
      <c r="BS20" s="21">
        <v>7724</v>
      </c>
      <c r="BT20" s="21">
        <v>599</v>
      </c>
      <c r="BU20" s="23">
        <f t="shared" si="32"/>
        <v>33389</v>
      </c>
      <c r="BV20" s="24">
        <f t="shared" si="16"/>
        <v>141090</v>
      </c>
      <c r="BW20" s="24">
        <f t="shared" si="17"/>
        <v>107701</v>
      </c>
      <c r="BX20" s="16">
        <v>1050</v>
      </c>
      <c r="BY20" s="25">
        <v>6129</v>
      </c>
      <c r="BZ20" s="26">
        <v>489</v>
      </c>
      <c r="CA20" s="27">
        <v>43030</v>
      </c>
      <c r="CB20" s="27">
        <v>11164</v>
      </c>
      <c r="CC20" s="27">
        <v>3231</v>
      </c>
      <c r="CD20" s="27"/>
      <c r="CE20" s="27"/>
      <c r="CF20" s="27">
        <v>2</v>
      </c>
      <c r="CG20" s="27">
        <v>279</v>
      </c>
      <c r="CH20" s="27">
        <v>3501</v>
      </c>
      <c r="CI20" s="27">
        <v>142</v>
      </c>
      <c r="CJ20" s="27">
        <v>7155</v>
      </c>
      <c r="CK20" s="27">
        <v>636</v>
      </c>
      <c r="CL20" s="24">
        <f t="shared" si="1"/>
        <v>50185</v>
      </c>
      <c r="CM20" s="28">
        <f t="shared" si="34"/>
        <v>1796</v>
      </c>
      <c r="CN20" s="22">
        <v>1542</v>
      </c>
      <c r="CO20" s="22">
        <v>254</v>
      </c>
      <c r="CP20" s="24">
        <f t="shared" si="2"/>
        <v>0</v>
      </c>
      <c r="CQ20" s="27">
        <v>2048</v>
      </c>
      <c r="CR20" s="27">
        <v>1484</v>
      </c>
      <c r="CS20" s="27">
        <v>745</v>
      </c>
      <c r="CT20" s="27">
        <v>739</v>
      </c>
      <c r="CU20" s="27">
        <v>564</v>
      </c>
      <c r="CV20" s="27">
        <v>458</v>
      </c>
      <c r="CW20" s="27">
        <v>106</v>
      </c>
      <c r="CX20" s="24"/>
      <c r="CY20" s="27">
        <v>243</v>
      </c>
      <c r="CZ20" s="27">
        <v>77</v>
      </c>
      <c r="DA20" s="27">
        <v>7</v>
      </c>
      <c r="DB20" s="24">
        <v>2</v>
      </c>
      <c r="DC20" s="1">
        <v>417</v>
      </c>
      <c r="DD20" s="1">
        <v>343</v>
      </c>
      <c r="DE20" s="1">
        <v>74</v>
      </c>
      <c r="DF20" s="27">
        <v>103</v>
      </c>
      <c r="DG20" s="27">
        <v>13</v>
      </c>
      <c r="DH20" s="79">
        <v>45121</v>
      </c>
      <c r="DI20" s="79">
        <v>47218.667500000003</v>
      </c>
      <c r="DJ20" s="31">
        <f t="shared" si="18"/>
        <v>1464</v>
      </c>
      <c r="DK20" s="22">
        <v>1370</v>
      </c>
      <c r="DL20" s="22">
        <v>94</v>
      </c>
      <c r="DM20" s="24">
        <v>191405</v>
      </c>
      <c r="DN20" s="34">
        <v>514023</v>
      </c>
      <c r="DO20" s="34">
        <v>21138.14</v>
      </c>
      <c r="DP20" s="34"/>
      <c r="DQ20" s="34">
        <v>7403</v>
      </c>
      <c r="DR20" s="34"/>
      <c r="DS20" s="34">
        <v>4000</v>
      </c>
      <c r="DT20" s="34">
        <v>39085.317348375</v>
      </c>
      <c r="DU20" s="34">
        <v>6850</v>
      </c>
      <c r="DV20" s="34">
        <v>275417</v>
      </c>
      <c r="DW20" s="34">
        <v>1953</v>
      </c>
      <c r="DX20" s="34">
        <f t="shared" si="37"/>
        <v>869869.457348375</v>
      </c>
      <c r="DY20" s="34"/>
      <c r="DZ20" s="34"/>
      <c r="EA20" s="34"/>
      <c r="EB20" s="34"/>
      <c r="EC20" s="34"/>
      <c r="ED20" s="34"/>
      <c r="EE20" s="54"/>
      <c r="EF20" s="34">
        <f t="shared" si="38"/>
        <v>0</v>
      </c>
      <c r="EG20" s="35">
        <f t="shared" si="4"/>
        <v>0.12708297908518959</v>
      </c>
      <c r="EH20" s="36">
        <f t="shared" si="5"/>
        <v>2.2891727597347389</v>
      </c>
      <c r="EI20" s="34">
        <f t="shared" si="19"/>
        <v>8.0767073411423755</v>
      </c>
      <c r="EJ20" s="37">
        <f t="shared" si="6"/>
        <v>18.488978433692719</v>
      </c>
      <c r="EK20" s="36">
        <f t="shared" si="20"/>
        <v>2.146079505828435</v>
      </c>
      <c r="EL20" s="38">
        <f t="shared" si="7"/>
        <v>52.393300459105596</v>
      </c>
      <c r="EM20" s="39">
        <f t="shared" si="8"/>
        <v>1.003627518704302</v>
      </c>
      <c r="EN20" s="40">
        <f t="shared" si="9"/>
        <v>18.254223114233149</v>
      </c>
      <c r="EO20" s="34">
        <f t="shared" si="10"/>
        <v>568293</v>
      </c>
      <c r="EP20" s="34">
        <f t="shared" si="11"/>
        <v>275726</v>
      </c>
      <c r="EQ20" s="34">
        <f t="shared" si="12"/>
        <v>48180</v>
      </c>
      <c r="ER20" s="34">
        <f t="shared" si="13"/>
        <v>16646</v>
      </c>
      <c r="ES20" s="34">
        <f t="shared" si="21"/>
        <v>47218.667500000003</v>
      </c>
      <c r="ET20" s="34">
        <f t="shared" si="22"/>
        <v>4200</v>
      </c>
      <c r="EU20" s="34">
        <f t="shared" si="23"/>
        <v>46200</v>
      </c>
      <c r="EV20" s="34">
        <f t="shared" si="14"/>
        <v>4401</v>
      </c>
      <c r="EW20" s="14">
        <f t="shared" si="24"/>
        <v>1010864.6675</v>
      </c>
      <c r="EX20" s="145">
        <f t="shared" si="25"/>
        <v>343991.66749999998</v>
      </c>
    </row>
    <row r="21" spans="1:154" x14ac:dyDescent="0.2">
      <c r="A21" s="14" t="s">
        <v>143</v>
      </c>
      <c r="B21" s="64" t="s">
        <v>282</v>
      </c>
      <c r="C21" s="16">
        <v>27518</v>
      </c>
      <c r="D21" s="16">
        <v>4129</v>
      </c>
      <c r="E21" s="14" t="s">
        <v>283</v>
      </c>
      <c r="F21" s="14">
        <v>20015</v>
      </c>
      <c r="G21" s="65" t="s">
        <v>282</v>
      </c>
      <c r="H21" s="14" t="s">
        <v>284</v>
      </c>
      <c r="I21" s="14" t="s">
        <v>285</v>
      </c>
      <c r="J21" s="14" t="s">
        <v>286</v>
      </c>
      <c r="K21" s="14" t="s">
        <v>287</v>
      </c>
      <c r="L21" s="14">
        <v>1962</v>
      </c>
      <c r="M21" s="14" t="s">
        <v>150</v>
      </c>
      <c r="N21" s="14">
        <v>652</v>
      </c>
      <c r="O21" s="14">
        <v>1116</v>
      </c>
      <c r="P21" s="14">
        <v>49.6</v>
      </c>
      <c r="Q21" s="14">
        <v>95</v>
      </c>
      <c r="R21" s="14">
        <v>4</v>
      </c>
      <c r="S21" s="14">
        <v>8</v>
      </c>
      <c r="T21" s="14" t="s">
        <v>288</v>
      </c>
      <c r="U21" s="14" t="s">
        <v>152</v>
      </c>
      <c r="V21" s="14" t="s">
        <v>154</v>
      </c>
      <c r="W21" s="14" t="s">
        <v>153</v>
      </c>
      <c r="X21" s="14">
        <v>10</v>
      </c>
      <c r="Y21" s="14">
        <v>0</v>
      </c>
      <c r="Z21" s="14">
        <v>1</v>
      </c>
      <c r="AA21" s="14">
        <v>0</v>
      </c>
      <c r="AB21" s="14">
        <v>0</v>
      </c>
      <c r="AC21" s="14">
        <v>2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f t="shared" si="0"/>
        <v>2</v>
      </c>
      <c r="AJ21" s="19">
        <f t="shared" si="0"/>
        <v>1</v>
      </c>
      <c r="AK21" s="14">
        <v>10</v>
      </c>
      <c r="AL21" s="14">
        <f>AI21+AJ21</f>
        <v>3</v>
      </c>
      <c r="AM21" s="14">
        <v>0</v>
      </c>
      <c r="AN21" s="14">
        <v>0</v>
      </c>
      <c r="AO21" s="14">
        <v>0</v>
      </c>
      <c r="AP21" s="40">
        <v>0</v>
      </c>
      <c r="AQ21" s="14" t="s">
        <v>153</v>
      </c>
      <c r="AR21" s="39">
        <v>30.5</v>
      </c>
      <c r="AS21" s="21">
        <f t="shared" si="15"/>
        <v>2376</v>
      </c>
      <c r="AT21" s="22">
        <v>1721</v>
      </c>
      <c r="AU21" s="22">
        <v>655</v>
      </c>
      <c r="AV21" s="21">
        <v>23827</v>
      </c>
      <c r="AW21" s="21">
        <v>17441</v>
      </c>
      <c r="AX21" s="21">
        <v>6386</v>
      </c>
      <c r="AY21" s="21">
        <v>17693</v>
      </c>
      <c r="AZ21" s="21">
        <v>12791</v>
      </c>
      <c r="BA21" s="21">
        <v>4902</v>
      </c>
      <c r="BB21" s="21">
        <v>6134</v>
      </c>
      <c r="BC21" s="21">
        <v>4650</v>
      </c>
      <c r="BD21" s="21">
        <v>1484</v>
      </c>
      <c r="BE21" s="21">
        <v>1629</v>
      </c>
      <c r="BF21" s="21">
        <v>1115</v>
      </c>
      <c r="BG21" s="21">
        <v>514</v>
      </c>
      <c r="BH21" s="21">
        <v>8063</v>
      </c>
      <c r="BI21" s="21">
        <v>7415</v>
      </c>
      <c r="BJ21" s="21">
        <v>648</v>
      </c>
      <c r="BK21" s="21">
        <v>786</v>
      </c>
      <c r="BL21" s="21">
        <v>691</v>
      </c>
      <c r="BM21" s="21">
        <v>95</v>
      </c>
      <c r="BN21" s="23">
        <f t="shared" si="31"/>
        <v>8849</v>
      </c>
      <c r="BO21" s="21">
        <v>11055</v>
      </c>
      <c r="BP21" s="21">
        <v>9708</v>
      </c>
      <c r="BQ21" s="21">
        <v>1347</v>
      </c>
      <c r="BR21" s="21">
        <v>2845</v>
      </c>
      <c r="BS21" s="21">
        <v>2628</v>
      </c>
      <c r="BT21" s="21">
        <v>217</v>
      </c>
      <c r="BU21" s="23">
        <f t="shared" si="32"/>
        <v>13900</v>
      </c>
      <c r="BV21" s="24">
        <f t="shared" si="16"/>
        <v>48205</v>
      </c>
      <c r="BW21" s="24">
        <f t="shared" si="17"/>
        <v>34305</v>
      </c>
      <c r="BX21" s="16">
        <v>542</v>
      </c>
      <c r="BY21" s="25">
        <v>3455</v>
      </c>
      <c r="BZ21" s="26">
        <v>177</v>
      </c>
      <c r="CA21" s="27">
        <v>40816</v>
      </c>
      <c r="CB21" s="27">
        <v>7692</v>
      </c>
      <c r="CC21" s="27">
        <v>361</v>
      </c>
      <c r="CD21" s="27"/>
      <c r="CE21" s="27"/>
      <c r="CF21" s="27">
        <v>507</v>
      </c>
      <c r="CG21" s="27">
        <v>57</v>
      </c>
      <c r="CH21" s="27">
        <v>345</v>
      </c>
      <c r="CI21" s="27">
        <v>248</v>
      </c>
      <c r="CJ21" s="27">
        <v>1518</v>
      </c>
      <c r="CK21" s="27">
        <v>301</v>
      </c>
      <c r="CL21" s="24">
        <f t="shared" si="1"/>
        <v>42334</v>
      </c>
      <c r="CM21" s="28">
        <f t="shared" si="34"/>
        <v>437</v>
      </c>
      <c r="CN21" s="22">
        <v>411</v>
      </c>
      <c r="CO21" s="22">
        <v>26</v>
      </c>
      <c r="CP21" s="24">
        <f t="shared" si="2"/>
        <v>0</v>
      </c>
      <c r="CQ21" s="27">
        <v>1126</v>
      </c>
      <c r="CR21" s="27">
        <v>874</v>
      </c>
      <c r="CS21" s="27">
        <v>580</v>
      </c>
      <c r="CT21" s="27">
        <v>294</v>
      </c>
      <c r="CU21" s="27">
        <v>252</v>
      </c>
      <c r="CV21" s="27">
        <v>206</v>
      </c>
      <c r="CW21" s="27">
        <v>46</v>
      </c>
      <c r="CX21" s="27"/>
      <c r="CY21" s="27">
        <v>182</v>
      </c>
      <c r="CZ21" s="27">
        <v>18</v>
      </c>
      <c r="DA21" s="27"/>
      <c r="DB21" s="27">
        <v>1</v>
      </c>
      <c r="DC21" s="1">
        <v>63</v>
      </c>
      <c r="DD21" s="1">
        <v>26</v>
      </c>
      <c r="DE21" s="1">
        <v>37</v>
      </c>
      <c r="DF21" s="27">
        <v>2</v>
      </c>
      <c r="DG21" s="27">
        <v>1</v>
      </c>
      <c r="DH21" s="79">
        <v>4461</v>
      </c>
      <c r="DI21" s="79">
        <v>1400.1224999999999</v>
      </c>
      <c r="DJ21" s="31">
        <f t="shared" si="18"/>
        <v>171</v>
      </c>
      <c r="DK21" s="22">
        <v>163</v>
      </c>
      <c r="DL21" s="22">
        <v>8</v>
      </c>
      <c r="DM21" s="24">
        <v>40420</v>
      </c>
      <c r="DN21" s="34">
        <v>108700.19</v>
      </c>
      <c r="DO21" s="54">
        <v>17508.409274999998</v>
      </c>
      <c r="DP21" s="54"/>
      <c r="DQ21" s="54">
        <v>995</v>
      </c>
      <c r="DR21" s="34"/>
      <c r="DS21" s="34">
        <v>1000</v>
      </c>
      <c r="DT21" s="34">
        <v>24218.786324624998</v>
      </c>
      <c r="DU21" s="34">
        <f>7933.08+2150</f>
        <v>10083.08</v>
      </c>
      <c r="DV21" s="34">
        <v>59722.68</v>
      </c>
      <c r="DW21" s="54"/>
      <c r="DX21" s="34">
        <f t="shared" si="37"/>
        <v>222228.14559962499</v>
      </c>
      <c r="DY21" s="34"/>
      <c r="DZ21" s="34"/>
      <c r="EA21" s="34"/>
      <c r="EB21" s="34"/>
      <c r="EC21" s="34"/>
      <c r="ED21" s="34"/>
      <c r="EE21" s="34"/>
      <c r="EF21" s="34">
        <f t="shared" si="38"/>
        <v>0</v>
      </c>
      <c r="EG21" s="35">
        <f t="shared" si="4"/>
        <v>8.6343484264844825E-2</v>
      </c>
      <c r="EH21" s="36">
        <f t="shared" si="5"/>
        <v>1.2466385638491169</v>
      </c>
      <c r="EI21" s="34">
        <f t="shared" si="19"/>
        <v>6.4780103658249519</v>
      </c>
      <c r="EJ21" s="37">
        <f t="shared" si="6"/>
        <v>8.0757375390517119</v>
      </c>
      <c r="EK21" s="36">
        <f t="shared" si="20"/>
        <v>0.81034156942410351</v>
      </c>
      <c r="EL21" s="38">
        <f t="shared" si="7"/>
        <v>43.208081982702232</v>
      </c>
      <c r="EM21" s="39">
        <f t="shared" si="8"/>
        <v>5.0880242023402862E-2</v>
      </c>
      <c r="EN21" s="40">
        <f t="shared" si="9"/>
        <v>16.563973063973062</v>
      </c>
      <c r="EO21" s="34">
        <f t="shared" si="10"/>
        <v>262097</v>
      </c>
      <c r="EP21" s="34">
        <f t="shared" si="11"/>
        <v>121605</v>
      </c>
      <c r="EQ21" s="34">
        <f t="shared" si="12"/>
        <v>3258</v>
      </c>
      <c r="ER21" s="34">
        <f t="shared" si="13"/>
        <v>5690</v>
      </c>
      <c r="ES21" s="34">
        <f t="shared" si="21"/>
        <v>1400.1224999999999</v>
      </c>
      <c r="ET21" s="34">
        <f t="shared" si="22"/>
        <v>0</v>
      </c>
      <c r="EU21" s="34">
        <f t="shared" si="23"/>
        <v>10800</v>
      </c>
      <c r="EV21" s="34">
        <f t="shared" si="14"/>
        <v>1593</v>
      </c>
      <c r="EW21" s="14">
        <f t="shared" si="24"/>
        <v>406443.1225</v>
      </c>
      <c r="EX21" s="145">
        <f t="shared" si="25"/>
        <v>130288.1225</v>
      </c>
    </row>
    <row r="22" spans="1:154" x14ac:dyDescent="0.2">
      <c r="A22" s="14" t="s">
        <v>155</v>
      </c>
      <c r="B22" s="64" t="s">
        <v>289</v>
      </c>
      <c r="C22" s="16">
        <v>10932</v>
      </c>
      <c r="D22" s="16">
        <v>1513</v>
      </c>
      <c r="E22" s="14" t="s">
        <v>290</v>
      </c>
      <c r="F22" s="14">
        <v>20016</v>
      </c>
      <c r="G22" s="65" t="s">
        <v>289</v>
      </c>
      <c r="H22" s="14" t="s">
        <v>291</v>
      </c>
      <c r="I22" s="14" t="s">
        <v>292</v>
      </c>
      <c r="J22" s="14" t="s">
        <v>293</v>
      </c>
      <c r="K22" s="14" t="s">
        <v>294</v>
      </c>
      <c r="L22" s="14">
        <v>1959</v>
      </c>
      <c r="M22" s="14" t="s">
        <v>295</v>
      </c>
      <c r="N22" s="14">
        <f t="shared" ref="N22:S22" si="59">N55+N56</f>
        <v>306</v>
      </c>
      <c r="O22" s="14">
        <f t="shared" si="59"/>
        <v>360</v>
      </c>
      <c r="P22" s="14">
        <f t="shared" si="59"/>
        <v>0</v>
      </c>
      <c r="Q22" s="14">
        <f t="shared" si="59"/>
        <v>80</v>
      </c>
      <c r="R22" s="14">
        <f t="shared" si="59"/>
        <v>5</v>
      </c>
      <c r="S22" s="14">
        <f t="shared" si="59"/>
        <v>7</v>
      </c>
      <c r="T22" s="14"/>
      <c r="U22" s="14" t="s">
        <v>152</v>
      </c>
      <c r="V22" s="14" t="s">
        <v>153</v>
      </c>
      <c r="W22" s="14" t="s">
        <v>154</v>
      </c>
      <c r="X22" s="14">
        <f t="shared" ref="X22:AH22" si="60">X55+X56</f>
        <v>1</v>
      </c>
      <c r="Y22" s="14">
        <f t="shared" si="60"/>
        <v>0</v>
      </c>
      <c r="Z22" s="14">
        <f t="shared" si="60"/>
        <v>2</v>
      </c>
      <c r="AA22" s="14">
        <f t="shared" si="60"/>
        <v>0</v>
      </c>
      <c r="AB22" s="14">
        <f t="shared" si="60"/>
        <v>0</v>
      </c>
      <c r="AC22" s="14">
        <f t="shared" si="60"/>
        <v>1</v>
      </c>
      <c r="AD22" s="14">
        <f t="shared" si="60"/>
        <v>3</v>
      </c>
      <c r="AE22" s="14">
        <f t="shared" si="60"/>
        <v>0</v>
      </c>
      <c r="AF22" s="14">
        <f t="shared" si="60"/>
        <v>0</v>
      </c>
      <c r="AG22" s="14">
        <f t="shared" si="60"/>
        <v>0</v>
      </c>
      <c r="AH22" s="14">
        <f t="shared" si="60"/>
        <v>0</v>
      </c>
      <c r="AI22" s="14">
        <f t="shared" si="0"/>
        <v>1</v>
      </c>
      <c r="AJ22" s="19">
        <f t="shared" si="0"/>
        <v>5</v>
      </c>
      <c r="AK22" s="14">
        <f t="shared" ref="AK22:AP22" si="61">AK55+AK56</f>
        <v>102</v>
      </c>
      <c r="AL22" s="14">
        <f t="shared" si="61"/>
        <v>6</v>
      </c>
      <c r="AM22" s="14">
        <f t="shared" si="61"/>
        <v>0</v>
      </c>
      <c r="AN22" s="14">
        <f t="shared" si="61"/>
        <v>0</v>
      </c>
      <c r="AO22" s="14">
        <f t="shared" si="61"/>
        <v>0</v>
      </c>
      <c r="AP22" s="14">
        <f t="shared" si="61"/>
        <v>0</v>
      </c>
      <c r="AQ22" s="14" t="s">
        <v>153</v>
      </c>
      <c r="AR22" s="39">
        <v>50</v>
      </c>
      <c r="AS22" s="21">
        <f t="shared" si="15"/>
        <v>1245</v>
      </c>
      <c r="AT22" s="21">
        <f t="shared" ref="AT22:AU22" si="62">AT55+AT56</f>
        <v>993</v>
      </c>
      <c r="AU22" s="21">
        <f t="shared" si="62"/>
        <v>252</v>
      </c>
      <c r="AV22" s="21">
        <f>AV55+AV56</f>
        <v>8924</v>
      </c>
      <c r="AW22" s="21">
        <f t="shared" ref="AW22:BT22" si="63">AW55+AW56</f>
        <v>7008</v>
      </c>
      <c r="AX22" s="21">
        <f t="shared" si="63"/>
        <v>1916</v>
      </c>
      <c r="AY22" s="21">
        <f t="shared" si="63"/>
        <v>6507</v>
      </c>
      <c r="AZ22" s="21">
        <f t="shared" si="63"/>
        <v>4981</v>
      </c>
      <c r="BA22" s="21">
        <f t="shared" si="63"/>
        <v>1526</v>
      </c>
      <c r="BB22" s="21">
        <f t="shared" si="63"/>
        <v>2417</v>
      </c>
      <c r="BC22" s="21">
        <f t="shared" si="63"/>
        <v>2027</v>
      </c>
      <c r="BD22" s="21">
        <f t="shared" si="63"/>
        <v>390</v>
      </c>
      <c r="BE22" s="21">
        <f t="shared" si="63"/>
        <v>7315</v>
      </c>
      <c r="BF22" s="21">
        <f t="shared" si="63"/>
        <v>6086</v>
      </c>
      <c r="BG22" s="21">
        <f>BG55+BG56</f>
        <v>1229</v>
      </c>
      <c r="BH22" s="21">
        <f t="shared" si="63"/>
        <v>6761</v>
      </c>
      <c r="BI22" s="21">
        <f t="shared" si="63"/>
        <v>6346</v>
      </c>
      <c r="BJ22" s="21">
        <f t="shared" si="63"/>
        <v>415</v>
      </c>
      <c r="BK22" s="21">
        <f t="shared" si="63"/>
        <v>3635</v>
      </c>
      <c r="BL22" s="21">
        <f t="shared" si="63"/>
        <v>3362</v>
      </c>
      <c r="BM22" s="21">
        <f t="shared" si="63"/>
        <v>273</v>
      </c>
      <c r="BN22" s="23">
        <f t="shared" si="31"/>
        <v>10396</v>
      </c>
      <c r="BO22" s="21">
        <f t="shared" si="63"/>
        <v>6119</v>
      </c>
      <c r="BP22" s="21">
        <f t="shared" si="63"/>
        <v>5485</v>
      </c>
      <c r="BQ22" s="21">
        <f t="shared" si="63"/>
        <v>634</v>
      </c>
      <c r="BR22" s="21">
        <f t="shared" si="63"/>
        <v>2124</v>
      </c>
      <c r="BS22" s="21">
        <f t="shared" si="63"/>
        <v>1936</v>
      </c>
      <c r="BT22" s="21">
        <f t="shared" si="63"/>
        <v>188</v>
      </c>
      <c r="BU22" s="23">
        <f t="shared" si="32"/>
        <v>8243</v>
      </c>
      <c r="BV22" s="24">
        <f t="shared" si="16"/>
        <v>34878</v>
      </c>
      <c r="BW22" s="24">
        <f t="shared" si="17"/>
        <v>26635</v>
      </c>
      <c r="BX22" s="16">
        <v>161</v>
      </c>
      <c r="BY22" s="25">
        <v>3111</v>
      </c>
      <c r="BZ22" s="26">
        <v>103</v>
      </c>
      <c r="CA22" s="21">
        <f t="shared" ref="CA22:DW22" si="64">CA55+CA56</f>
        <v>15433</v>
      </c>
      <c r="CB22" s="21">
        <f t="shared" si="64"/>
        <v>3537</v>
      </c>
      <c r="CC22" s="21">
        <f t="shared" si="64"/>
        <v>833</v>
      </c>
      <c r="CD22" s="21">
        <f t="shared" si="64"/>
        <v>0</v>
      </c>
      <c r="CE22" s="21">
        <f t="shared" si="64"/>
        <v>0</v>
      </c>
      <c r="CF22" s="21">
        <f t="shared" si="64"/>
        <v>22</v>
      </c>
      <c r="CG22" s="21">
        <f t="shared" si="64"/>
        <v>78</v>
      </c>
      <c r="CH22" s="21">
        <f t="shared" si="64"/>
        <v>2241</v>
      </c>
      <c r="CI22" s="21">
        <f t="shared" si="64"/>
        <v>137</v>
      </c>
      <c r="CJ22" s="21">
        <f t="shared" si="64"/>
        <v>3311</v>
      </c>
      <c r="CK22" s="21">
        <f t="shared" si="64"/>
        <v>407</v>
      </c>
      <c r="CL22" s="24">
        <f t="shared" si="1"/>
        <v>18744</v>
      </c>
      <c r="CM22" s="28">
        <f t="shared" si="34"/>
        <v>1913</v>
      </c>
      <c r="CN22" s="21">
        <f t="shared" si="64"/>
        <v>1878</v>
      </c>
      <c r="CO22" s="21">
        <f t="shared" si="64"/>
        <v>35</v>
      </c>
      <c r="CP22" s="24">
        <f t="shared" si="2"/>
        <v>0</v>
      </c>
      <c r="CQ22" s="21">
        <f t="shared" si="64"/>
        <v>1170</v>
      </c>
      <c r="CR22" s="21">
        <f t="shared" si="64"/>
        <v>945</v>
      </c>
      <c r="CS22" s="21">
        <f t="shared" si="64"/>
        <v>573</v>
      </c>
      <c r="CT22" s="21">
        <f t="shared" si="64"/>
        <v>372</v>
      </c>
      <c r="CU22" s="21">
        <f t="shared" si="64"/>
        <v>225</v>
      </c>
      <c r="CV22" s="21">
        <f t="shared" si="64"/>
        <v>169</v>
      </c>
      <c r="CW22" s="21">
        <f t="shared" si="64"/>
        <v>56</v>
      </c>
      <c r="CX22" s="21">
        <f t="shared" si="64"/>
        <v>0</v>
      </c>
      <c r="CY22" s="21">
        <f t="shared" si="64"/>
        <v>2</v>
      </c>
      <c r="CZ22" s="21">
        <f t="shared" si="64"/>
        <v>15</v>
      </c>
      <c r="DA22" s="21">
        <f t="shared" si="64"/>
        <v>3</v>
      </c>
      <c r="DB22" s="21">
        <f t="shared" si="64"/>
        <v>0</v>
      </c>
      <c r="DC22" s="21">
        <f t="shared" si="64"/>
        <v>121</v>
      </c>
      <c r="DD22" s="21">
        <f t="shared" si="64"/>
        <v>87</v>
      </c>
      <c r="DE22" s="21">
        <f t="shared" si="64"/>
        <v>34</v>
      </c>
      <c r="DF22" s="21">
        <f t="shared" si="64"/>
        <v>42</v>
      </c>
      <c r="DG22" s="21">
        <f t="shared" si="64"/>
        <v>35</v>
      </c>
      <c r="DH22" s="79">
        <f t="shared" si="64"/>
        <v>9375</v>
      </c>
      <c r="DI22" s="79">
        <f t="shared" si="64"/>
        <v>3528.0050000000001</v>
      </c>
      <c r="DJ22" s="31">
        <f t="shared" si="18"/>
        <v>350</v>
      </c>
      <c r="DK22" s="21">
        <f t="shared" si="64"/>
        <v>310</v>
      </c>
      <c r="DL22" s="21">
        <f t="shared" si="64"/>
        <v>40</v>
      </c>
      <c r="DM22" s="79">
        <v>46954</v>
      </c>
      <c r="DN22" s="54">
        <f t="shared" si="64"/>
        <v>118000</v>
      </c>
      <c r="DO22" s="34">
        <f t="shared" si="64"/>
        <v>20000</v>
      </c>
      <c r="DP22" s="34">
        <f t="shared" si="64"/>
        <v>3500</v>
      </c>
      <c r="DQ22" s="34">
        <f t="shared" si="64"/>
        <v>1000</v>
      </c>
      <c r="DR22" s="34">
        <f t="shared" si="64"/>
        <v>0</v>
      </c>
      <c r="DS22" s="34">
        <f t="shared" si="64"/>
        <v>500</v>
      </c>
      <c r="DT22" s="34">
        <f t="shared" si="64"/>
        <v>14112.804087499999</v>
      </c>
      <c r="DU22" s="34">
        <v>3050</v>
      </c>
      <c r="DV22" s="34">
        <f t="shared" si="64"/>
        <v>12634</v>
      </c>
      <c r="DW22" s="34">
        <f t="shared" si="64"/>
        <v>0</v>
      </c>
      <c r="DX22" s="34">
        <f t="shared" si="37"/>
        <v>172796.8040875</v>
      </c>
      <c r="DY22" s="34"/>
      <c r="DZ22" s="34"/>
      <c r="EA22" s="34"/>
      <c r="EB22" s="34"/>
      <c r="EC22" s="34"/>
      <c r="ED22" s="34"/>
      <c r="EE22" s="34"/>
      <c r="EF22" s="34">
        <f t="shared" si="38"/>
        <v>0</v>
      </c>
      <c r="EG22" s="35">
        <f t="shared" si="4"/>
        <v>0.11388583973655324</v>
      </c>
      <c r="EH22" s="36">
        <f t="shared" si="5"/>
        <v>2.4364251738016831</v>
      </c>
      <c r="EI22" s="34">
        <f t="shared" si="19"/>
        <v>6.4875841594706216</v>
      </c>
      <c r="EJ22" s="37">
        <f t="shared" si="6"/>
        <v>15.806513363291256</v>
      </c>
      <c r="EK22" s="36">
        <f t="shared" si="20"/>
        <v>1.4209880495091762</v>
      </c>
      <c r="EL22" s="38">
        <f t="shared" si="7"/>
        <v>118.0936699597512</v>
      </c>
      <c r="EM22" s="39">
        <f t="shared" si="8"/>
        <v>0.32272274057811928</v>
      </c>
      <c r="EN22" s="40">
        <f t="shared" si="9"/>
        <v>19.664257028112448</v>
      </c>
      <c r="EO22" s="34">
        <f t="shared" si="10"/>
        <v>98164</v>
      </c>
      <c r="EP22" s="34">
        <f t="shared" si="11"/>
        <v>67309</v>
      </c>
      <c r="EQ22" s="34">
        <f t="shared" si="12"/>
        <v>14630</v>
      </c>
      <c r="ER22" s="34">
        <f t="shared" si="13"/>
        <v>4248</v>
      </c>
      <c r="ES22" s="34">
        <f t="shared" si="21"/>
        <v>3528.0050000000001</v>
      </c>
      <c r="ET22" s="34">
        <f t="shared" si="22"/>
        <v>1800</v>
      </c>
      <c r="EU22" s="34">
        <f t="shared" si="23"/>
        <v>9000</v>
      </c>
      <c r="EV22" s="34">
        <f t="shared" si="14"/>
        <v>927</v>
      </c>
      <c r="EW22" s="14">
        <f t="shared" si="24"/>
        <v>199606.005</v>
      </c>
      <c r="EX22" s="145">
        <f t="shared" si="25"/>
        <v>76012.005000000005</v>
      </c>
    </row>
    <row r="23" spans="1:154" x14ac:dyDescent="0.2">
      <c r="A23" s="14" t="s">
        <v>155</v>
      </c>
      <c r="B23" s="64" t="s">
        <v>296</v>
      </c>
      <c r="C23" s="16">
        <v>8318</v>
      </c>
      <c r="D23" s="16">
        <v>1266</v>
      </c>
      <c r="E23" s="14" t="s">
        <v>297</v>
      </c>
      <c r="F23" s="14">
        <v>20010</v>
      </c>
      <c r="G23" s="65" t="s">
        <v>296</v>
      </c>
      <c r="H23" s="14" t="s">
        <v>298</v>
      </c>
      <c r="I23" s="14" t="s">
        <v>299</v>
      </c>
      <c r="J23" s="14" t="s">
        <v>300</v>
      </c>
      <c r="K23" s="14" t="s">
        <v>301</v>
      </c>
      <c r="L23" s="14">
        <v>1971</v>
      </c>
      <c r="M23" s="14" t="s">
        <v>178</v>
      </c>
      <c r="N23" s="14">
        <v>150</v>
      </c>
      <c r="O23" s="14">
        <v>150</v>
      </c>
      <c r="P23" s="14">
        <v>15</v>
      </c>
      <c r="Q23" s="14">
        <v>24</v>
      </c>
      <c r="R23" s="14">
        <v>1</v>
      </c>
      <c r="S23" s="14">
        <v>2</v>
      </c>
      <c r="T23" s="14" t="s">
        <v>302</v>
      </c>
      <c r="U23" s="14" t="s">
        <v>180</v>
      </c>
      <c r="V23" s="14" t="s">
        <v>154</v>
      </c>
      <c r="W23" s="14" t="s">
        <v>153</v>
      </c>
      <c r="X23" s="14">
        <v>14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1</v>
      </c>
      <c r="AE23" s="14">
        <v>0</v>
      </c>
      <c r="AF23" s="14">
        <v>0</v>
      </c>
      <c r="AG23" s="14">
        <v>0</v>
      </c>
      <c r="AH23" s="14">
        <v>0</v>
      </c>
      <c r="AI23" s="14">
        <f t="shared" si="0"/>
        <v>0</v>
      </c>
      <c r="AJ23" s="19">
        <f t="shared" si="0"/>
        <v>1</v>
      </c>
      <c r="AK23" s="66">
        <v>14</v>
      </c>
      <c r="AL23" s="14">
        <f>AI23+AJ23</f>
        <v>1</v>
      </c>
      <c r="AM23" s="14"/>
      <c r="AN23" s="14"/>
      <c r="AO23" s="14">
        <v>0</v>
      </c>
      <c r="AP23" s="40">
        <v>0</v>
      </c>
      <c r="AQ23" s="14" t="s">
        <v>196</v>
      </c>
      <c r="AR23" s="39">
        <v>14</v>
      </c>
      <c r="AS23" s="21">
        <f t="shared" si="15"/>
        <v>317</v>
      </c>
      <c r="AT23" s="22">
        <v>262</v>
      </c>
      <c r="AU23" s="22">
        <v>55</v>
      </c>
      <c r="AV23" s="21">
        <v>2172</v>
      </c>
      <c r="AW23" s="21">
        <v>1743</v>
      </c>
      <c r="AX23" s="21">
        <v>429</v>
      </c>
      <c r="AY23" s="21">
        <v>1859</v>
      </c>
      <c r="AZ23" s="21">
        <v>1484</v>
      </c>
      <c r="BA23" s="21">
        <v>375</v>
      </c>
      <c r="BB23" s="21">
        <v>313</v>
      </c>
      <c r="BC23" s="21">
        <v>259</v>
      </c>
      <c r="BD23" s="21">
        <v>54</v>
      </c>
      <c r="BE23" s="21">
        <v>276</v>
      </c>
      <c r="BF23" s="21">
        <v>247</v>
      </c>
      <c r="BG23" s="21">
        <v>29</v>
      </c>
      <c r="BH23" s="21">
        <v>198</v>
      </c>
      <c r="BI23" s="21">
        <v>181</v>
      </c>
      <c r="BJ23" s="21">
        <v>17</v>
      </c>
      <c r="BK23" s="21">
        <v>18</v>
      </c>
      <c r="BL23" s="21">
        <v>17</v>
      </c>
      <c r="BM23" s="21">
        <v>1</v>
      </c>
      <c r="BN23" s="23">
        <f t="shared" si="31"/>
        <v>216</v>
      </c>
      <c r="BO23" s="21">
        <v>766</v>
      </c>
      <c r="BP23" s="21">
        <v>695</v>
      </c>
      <c r="BQ23" s="21">
        <v>71</v>
      </c>
      <c r="BR23" s="21">
        <v>126</v>
      </c>
      <c r="BS23" s="21">
        <v>113</v>
      </c>
      <c r="BT23" s="21">
        <v>13</v>
      </c>
      <c r="BU23" s="23">
        <f t="shared" si="32"/>
        <v>892</v>
      </c>
      <c r="BV23" s="24">
        <f t="shared" si="16"/>
        <v>3556</v>
      </c>
      <c r="BW23" s="24">
        <f t="shared" si="17"/>
        <v>2664</v>
      </c>
      <c r="BX23" s="16">
        <v>21</v>
      </c>
      <c r="BY23" s="25">
        <v>376</v>
      </c>
      <c r="BZ23" s="26">
        <v>18</v>
      </c>
      <c r="CA23" s="27">
        <v>15594</v>
      </c>
      <c r="CB23" s="27">
        <v>3686</v>
      </c>
      <c r="CC23" s="27">
        <v>57</v>
      </c>
      <c r="CD23" s="27"/>
      <c r="CE23" s="27"/>
      <c r="CF23" s="27">
        <v>303</v>
      </c>
      <c r="CG23" s="27">
        <v>0</v>
      </c>
      <c r="CH23" s="27">
        <v>1022</v>
      </c>
      <c r="CI23" s="27">
        <v>127</v>
      </c>
      <c r="CJ23" s="27">
        <v>1509</v>
      </c>
      <c r="CK23" s="27">
        <v>130</v>
      </c>
      <c r="CL23" s="24">
        <f t="shared" si="1"/>
        <v>17103</v>
      </c>
      <c r="CM23" s="28">
        <f t="shared" si="34"/>
        <v>82</v>
      </c>
      <c r="CN23" s="22">
        <v>82</v>
      </c>
      <c r="CO23" s="22"/>
      <c r="CP23" s="24">
        <f t="shared" si="2"/>
        <v>0</v>
      </c>
      <c r="CQ23" s="27">
        <v>408</v>
      </c>
      <c r="CR23" s="27">
        <v>319</v>
      </c>
      <c r="CS23" s="27">
        <v>223</v>
      </c>
      <c r="CT23" s="27">
        <v>96</v>
      </c>
      <c r="CU23" s="27">
        <v>89</v>
      </c>
      <c r="CV23" s="27">
        <v>78</v>
      </c>
      <c r="CW23" s="27">
        <v>11</v>
      </c>
      <c r="CX23" s="21"/>
      <c r="CY23" s="27"/>
      <c r="CZ23" s="27"/>
      <c r="DA23" s="27"/>
      <c r="DB23" s="27"/>
      <c r="DC23" s="1">
        <v>47</v>
      </c>
      <c r="DD23" s="1">
        <v>39</v>
      </c>
      <c r="DE23" s="1">
        <v>8</v>
      </c>
      <c r="DF23" s="27"/>
      <c r="DG23" s="27"/>
      <c r="DH23" s="79">
        <v>181</v>
      </c>
      <c r="DI23" s="79">
        <v>100.47277777777778</v>
      </c>
      <c r="DJ23" s="31">
        <f t="shared" si="18"/>
        <v>35</v>
      </c>
      <c r="DK23" s="22">
        <v>31</v>
      </c>
      <c r="DL23" s="22">
        <v>4</v>
      </c>
      <c r="DM23" s="24">
        <v>6300</v>
      </c>
      <c r="DN23" s="34">
        <v>16828.28</v>
      </c>
      <c r="DO23" s="34">
        <v>6820.0964999999997</v>
      </c>
      <c r="DP23" s="34"/>
      <c r="DQ23" s="34"/>
      <c r="DR23" s="34"/>
      <c r="DS23" s="34">
        <v>500</v>
      </c>
      <c r="DT23" s="34">
        <v>10357.1233775</v>
      </c>
      <c r="DU23" s="34">
        <f>1400+1391.05</f>
        <v>2791.05</v>
      </c>
      <c r="DV23" s="34">
        <v>3894.36</v>
      </c>
      <c r="DW23" s="34">
        <v>1338.85</v>
      </c>
      <c r="DX23" s="34">
        <f t="shared" si="37"/>
        <v>42529.759877500001</v>
      </c>
      <c r="DY23" s="34"/>
      <c r="DZ23" s="34"/>
      <c r="EA23" s="34"/>
      <c r="EB23" s="34"/>
      <c r="EC23" s="34"/>
      <c r="ED23" s="34"/>
      <c r="EE23" s="34"/>
      <c r="EF23" s="34">
        <f t="shared" si="38"/>
        <v>0</v>
      </c>
      <c r="EG23" s="35">
        <f t="shared" si="4"/>
        <v>3.8110122625631161E-2</v>
      </c>
      <c r="EH23" s="36">
        <f t="shared" si="5"/>
        <v>0.32026929550372685</v>
      </c>
      <c r="EI23" s="34">
        <f t="shared" si="19"/>
        <v>15.964624578641141</v>
      </c>
      <c r="EJ23" s="37">
        <f t="shared" si="6"/>
        <v>5.1129790667828807</v>
      </c>
      <c r="EK23" s="36">
        <f t="shared" si="20"/>
        <v>0.15576214699175583</v>
      </c>
      <c r="EL23" s="38">
        <f t="shared" si="7"/>
        <v>54.700649194517915</v>
      </c>
      <c r="EM23" s="39">
        <f t="shared" si="8"/>
        <v>1.207895861718896E-2</v>
      </c>
      <c r="EN23" s="40">
        <f t="shared" si="9"/>
        <v>10.53627760252366</v>
      </c>
      <c r="EO23" s="34">
        <f t="shared" si="10"/>
        <v>23892</v>
      </c>
      <c r="EP23" s="34">
        <f t="shared" si="11"/>
        <v>8426</v>
      </c>
      <c r="EQ23" s="34">
        <f t="shared" si="12"/>
        <v>552</v>
      </c>
      <c r="ER23" s="34">
        <f t="shared" si="13"/>
        <v>252</v>
      </c>
      <c r="ES23" s="34">
        <f t="shared" si="21"/>
        <v>100.47277777777778</v>
      </c>
      <c r="ET23" s="34">
        <f t="shared" si="22"/>
        <v>0</v>
      </c>
      <c r="EU23" s="34">
        <f t="shared" si="23"/>
        <v>0</v>
      </c>
      <c r="EV23" s="34">
        <f t="shared" si="14"/>
        <v>162</v>
      </c>
      <c r="EW23" s="14">
        <f t="shared" si="24"/>
        <v>33384.472777777781</v>
      </c>
      <c r="EX23" s="145">
        <f t="shared" si="25"/>
        <v>8940.4727777777771</v>
      </c>
    </row>
    <row r="24" spans="1:154" ht="28.5" x14ac:dyDescent="0.2">
      <c r="A24" s="14" t="s">
        <v>155</v>
      </c>
      <c r="B24" s="64" t="s">
        <v>303</v>
      </c>
      <c r="C24" s="16">
        <v>7025</v>
      </c>
      <c r="D24" s="16">
        <v>1060</v>
      </c>
      <c r="E24" s="14" t="s">
        <v>304</v>
      </c>
      <c r="F24" s="14">
        <v>20010</v>
      </c>
      <c r="G24" s="65" t="s">
        <v>303</v>
      </c>
      <c r="H24" s="14" t="s">
        <v>305</v>
      </c>
      <c r="I24" s="14">
        <v>0</v>
      </c>
      <c r="J24" s="14" t="s">
        <v>306</v>
      </c>
      <c r="K24" s="14" t="s">
        <v>307</v>
      </c>
      <c r="L24" s="14">
        <v>1978</v>
      </c>
      <c r="M24" s="14" t="s">
        <v>150</v>
      </c>
      <c r="N24" s="14">
        <v>191</v>
      </c>
      <c r="O24" s="14">
        <v>263</v>
      </c>
      <c r="P24" s="14">
        <v>30</v>
      </c>
      <c r="Q24" s="14">
        <v>44</v>
      </c>
      <c r="R24" s="14">
        <v>1</v>
      </c>
      <c r="S24" s="14">
        <v>3</v>
      </c>
      <c r="T24" s="14" t="s">
        <v>308</v>
      </c>
      <c r="U24" s="14" t="s">
        <v>152</v>
      </c>
      <c r="V24" s="14" t="s">
        <v>154</v>
      </c>
      <c r="W24" s="14" t="s">
        <v>153</v>
      </c>
      <c r="X24" s="14">
        <v>20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1</v>
      </c>
      <c r="AE24" s="14">
        <v>0</v>
      </c>
      <c r="AF24" s="14">
        <v>0</v>
      </c>
      <c r="AG24" s="14">
        <v>0</v>
      </c>
      <c r="AH24" s="14">
        <v>0</v>
      </c>
      <c r="AI24" s="14">
        <f t="shared" si="0"/>
        <v>0</v>
      </c>
      <c r="AJ24" s="19">
        <f t="shared" si="0"/>
        <v>1</v>
      </c>
      <c r="AK24" s="66">
        <v>20</v>
      </c>
      <c r="AL24" s="14">
        <f>AI24+AJ24</f>
        <v>1</v>
      </c>
      <c r="AM24" s="14">
        <v>0</v>
      </c>
      <c r="AN24" s="14">
        <v>0</v>
      </c>
      <c r="AO24" s="14">
        <v>0</v>
      </c>
      <c r="AP24" s="40">
        <v>0</v>
      </c>
      <c r="AQ24" s="14" t="s">
        <v>154</v>
      </c>
      <c r="AR24" s="39">
        <v>20</v>
      </c>
      <c r="AS24" s="21">
        <f t="shared" si="15"/>
        <v>618</v>
      </c>
      <c r="AT24" s="22">
        <v>517</v>
      </c>
      <c r="AU24" s="22">
        <v>101</v>
      </c>
      <c r="AV24" s="21">
        <v>4074</v>
      </c>
      <c r="AW24" s="21">
        <v>3496</v>
      </c>
      <c r="AX24" s="21">
        <v>578</v>
      </c>
      <c r="AY24" s="21">
        <v>3491</v>
      </c>
      <c r="AZ24" s="21">
        <v>3012</v>
      </c>
      <c r="BA24" s="21">
        <v>479</v>
      </c>
      <c r="BB24" s="21">
        <v>583</v>
      </c>
      <c r="BC24" s="21">
        <v>484</v>
      </c>
      <c r="BD24" s="21">
        <v>99</v>
      </c>
      <c r="BE24" s="21">
        <v>654</v>
      </c>
      <c r="BF24" s="21">
        <v>513</v>
      </c>
      <c r="BG24" s="21">
        <v>141</v>
      </c>
      <c r="BH24" s="21">
        <v>2312</v>
      </c>
      <c r="BI24" s="21">
        <v>2171</v>
      </c>
      <c r="BJ24" s="21">
        <v>141</v>
      </c>
      <c r="BK24" s="21">
        <v>503</v>
      </c>
      <c r="BL24" s="21">
        <v>458</v>
      </c>
      <c r="BM24" s="21">
        <v>45</v>
      </c>
      <c r="BN24" s="23">
        <f t="shared" si="31"/>
        <v>2815</v>
      </c>
      <c r="BO24" s="21">
        <v>2675</v>
      </c>
      <c r="BP24" s="21">
        <v>2495</v>
      </c>
      <c r="BQ24" s="21">
        <v>180</v>
      </c>
      <c r="BR24" s="21">
        <v>638</v>
      </c>
      <c r="BS24" s="21">
        <v>580</v>
      </c>
      <c r="BT24" s="21">
        <v>58</v>
      </c>
      <c r="BU24" s="23">
        <f t="shared" si="32"/>
        <v>3313</v>
      </c>
      <c r="BV24" s="24">
        <f t="shared" si="16"/>
        <v>10856</v>
      </c>
      <c r="BW24" s="24">
        <f t="shared" si="17"/>
        <v>7543</v>
      </c>
      <c r="BX24" s="16">
        <v>117</v>
      </c>
      <c r="BY24" s="25">
        <v>1200</v>
      </c>
      <c r="BZ24" s="26">
        <v>51</v>
      </c>
      <c r="CA24" s="27">
        <v>11066</v>
      </c>
      <c r="CB24" s="27">
        <v>2414</v>
      </c>
      <c r="CC24" s="27">
        <v>95</v>
      </c>
      <c r="CD24" s="27"/>
      <c r="CE24" s="27"/>
      <c r="CF24" s="27">
        <v>17</v>
      </c>
      <c r="CG24" s="27">
        <v>3</v>
      </c>
      <c r="CH24" s="27">
        <v>447</v>
      </c>
      <c r="CI24" s="27">
        <v>36</v>
      </c>
      <c r="CJ24" s="27">
        <v>598</v>
      </c>
      <c r="CK24" s="27">
        <v>103</v>
      </c>
      <c r="CL24" s="24">
        <f t="shared" si="1"/>
        <v>11664</v>
      </c>
      <c r="CM24" s="28">
        <f t="shared" si="34"/>
        <v>1</v>
      </c>
      <c r="CN24" s="22">
        <v>1</v>
      </c>
      <c r="CO24" s="22"/>
      <c r="CP24" s="24">
        <f t="shared" si="2"/>
        <v>0</v>
      </c>
      <c r="CQ24" s="27">
        <v>428</v>
      </c>
      <c r="CR24" s="27">
        <v>344</v>
      </c>
      <c r="CS24" s="27">
        <v>220</v>
      </c>
      <c r="CT24" s="27">
        <v>124</v>
      </c>
      <c r="CU24" s="27">
        <v>84</v>
      </c>
      <c r="CV24" s="27">
        <v>61</v>
      </c>
      <c r="CW24" s="27">
        <v>23</v>
      </c>
      <c r="CX24" s="21"/>
      <c r="CY24" s="27">
        <v>60</v>
      </c>
      <c r="CZ24" s="27">
        <v>3</v>
      </c>
      <c r="DA24" s="27">
        <v>1</v>
      </c>
      <c r="DB24" s="27">
        <v>1</v>
      </c>
      <c r="DC24" s="1">
        <v>45</v>
      </c>
      <c r="DD24" s="1">
        <v>28</v>
      </c>
      <c r="DE24" s="1">
        <v>17</v>
      </c>
      <c r="DF24" s="27">
        <v>7</v>
      </c>
      <c r="DG24" s="27">
        <v>1</v>
      </c>
      <c r="DH24" s="79">
        <v>2050</v>
      </c>
      <c r="DI24" s="79">
        <v>884.65583333333336</v>
      </c>
      <c r="DJ24" s="31">
        <f t="shared" si="18"/>
        <v>75</v>
      </c>
      <c r="DK24" s="22">
        <v>70</v>
      </c>
      <c r="DL24" s="22">
        <v>5</v>
      </c>
      <c r="DM24" s="24">
        <v>12957</v>
      </c>
      <c r="DN24" s="54">
        <v>25321</v>
      </c>
      <c r="DO24" s="54">
        <v>5032.5469999999996</v>
      </c>
      <c r="DP24" s="34">
        <v>100</v>
      </c>
      <c r="DQ24" s="33">
        <v>830</v>
      </c>
      <c r="DR24" s="34"/>
      <c r="DS24" s="34">
        <v>606.5</v>
      </c>
      <c r="DT24" s="34">
        <v>9474.866145</v>
      </c>
      <c r="DU24" s="34">
        <v>3010</v>
      </c>
      <c r="DV24" s="34">
        <v>13564</v>
      </c>
      <c r="DW24" s="34"/>
      <c r="DX24" s="34">
        <f t="shared" si="37"/>
        <v>57938.913144999999</v>
      </c>
      <c r="DY24" s="34"/>
      <c r="DZ24" s="34"/>
      <c r="EA24" s="34"/>
      <c r="EB24" s="34"/>
      <c r="EC24" s="34"/>
      <c r="ED24" s="34"/>
      <c r="EE24" s="34"/>
      <c r="EF24" s="34">
        <f t="shared" si="38"/>
        <v>0</v>
      </c>
      <c r="EG24" s="35">
        <f t="shared" si="4"/>
        <v>8.7971530249110322E-2</v>
      </c>
      <c r="EH24" s="36">
        <f t="shared" si="5"/>
        <v>1.0737366548042704</v>
      </c>
      <c r="EI24" s="34">
        <f t="shared" si="19"/>
        <v>7.6811498269919127</v>
      </c>
      <c r="EJ24" s="37">
        <f t="shared" si="6"/>
        <v>8.2475321202846974</v>
      </c>
      <c r="EK24" s="36">
        <f t="shared" si="20"/>
        <v>0.64669067215363507</v>
      </c>
      <c r="EL24" s="38">
        <f t="shared" si="7"/>
        <v>67.330960854092524</v>
      </c>
      <c r="EM24" s="39">
        <f t="shared" si="8"/>
        <v>0.12592965599051009</v>
      </c>
      <c r="EN24" s="40">
        <f t="shared" si="9"/>
        <v>13.011326860841423</v>
      </c>
      <c r="EO24" s="34">
        <f t="shared" si="10"/>
        <v>44814</v>
      </c>
      <c r="EP24" s="34">
        <f t="shared" si="11"/>
        <v>29425</v>
      </c>
      <c r="EQ24" s="34">
        <f t="shared" si="12"/>
        <v>1308</v>
      </c>
      <c r="ER24" s="34">
        <f t="shared" si="13"/>
        <v>1276</v>
      </c>
      <c r="ES24" s="34">
        <f t="shared" si="21"/>
        <v>884.65583333333336</v>
      </c>
      <c r="ET24" s="34">
        <f t="shared" si="22"/>
        <v>600</v>
      </c>
      <c r="EU24" s="34">
        <f t="shared" si="23"/>
        <v>1800</v>
      </c>
      <c r="EV24" s="34">
        <f t="shared" si="14"/>
        <v>459</v>
      </c>
      <c r="EW24" s="14">
        <f t="shared" si="24"/>
        <v>80566.655833333338</v>
      </c>
      <c r="EX24" s="145">
        <f t="shared" si="25"/>
        <v>32044.655833333334</v>
      </c>
    </row>
    <row r="25" spans="1:154" x14ac:dyDescent="0.2">
      <c r="A25" s="14" t="s">
        <v>155</v>
      </c>
      <c r="B25" s="64" t="s">
        <v>309</v>
      </c>
      <c r="C25" s="16">
        <v>14200</v>
      </c>
      <c r="D25" s="16">
        <v>2168</v>
      </c>
      <c r="E25" s="19" t="s">
        <v>310</v>
      </c>
      <c r="F25" s="14">
        <v>20027</v>
      </c>
      <c r="G25" s="65" t="s">
        <v>309</v>
      </c>
      <c r="H25" s="14" t="s">
        <v>311</v>
      </c>
      <c r="I25" s="14" t="s">
        <v>312</v>
      </c>
      <c r="J25" s="14" t="s">
        <v>313</v>
      </c>
      <c r="K25" s="14">
        <v>331464755</v>
      </c>
      <c r="L25" s="14">
        <v>1968</v>
      </c>
      <c r="M25" s="14" t="s">
        <v>150</v>
      </c>
      <c r="N25" s="14">
        <v>600</v>
      </c>
      <c r="O25" s="14">
        <v>1000</v>
      </c>
      <c r="P25" s="14">
        <v>110</v>
      </c>
      <c r="Q25" s="14">
        <v>80</v>
      </c>
      <c r="R25" s="14">
        <v>3</v>
      </c>
      <c r="S25" s="14">
        <v>4</v>
      </c>
      <c r="T25" s="14" t="s">
        <v>314</v>
      </c>
      <c r="U25" s="14" t="s">
        <v>152</v>
      </c>
      <c r="V25" s="14" t="s">
        <v>196</v>
      </c>
      <c r="W25" s="14" t="s">
        <v>184</v>
      </c>
      <c r="X25" s="14">
        <v>36</v>
      </c>
      <c r="Y25" s="14">
        <v>0</v>
      </c>
      <c r="Z25" s="14">
        <v>0</v>
      </c>
      <c r="AA25" s="14">
        <v>0</v>
      </c>
      <c r="AB25" s="14">
        <v>0</v>
      </c>
      <c r="AC25" s="14">
        <v>1</v>
      </c>
      <c r="AD25" s="14"/>
      <c r="AE25" s="14">
        <v>1</v>
      </c>
      <c r="AF25" s="14">
        <v>1</v>
      </c>
      <c r="AG25" s="14">
        <v>0</v>
      </c>
      <c r="AH25" s="14">
        <v>0</v>
      </c>
      <c r="AI25" s="14">
        <f t="shared" si="0"/>
        <v>2</v>
      </c>
      <c r="AJ25" s="19">
        <f t="shared" si="0"/>
        <v>1</v>
      </c>
      <c r="AK25" s="66">
        <v>18</v>
      </c>
      <c r="AL25" s="14">
        <f>AI25+AJ25</f>
        <v>3</v>
      </c>
      <c r="AM25" s="14">
        <v>0</v>
      </c>
      <c r="AN25" s="14">
        <v>0</v>
      </c>
      <c r="AO25" s="14">
        <v>0</v>
      </c>
      <c r="AP25" s="40">
        <v>0</v>
      </c>
      <c r="AQ25" s="14" t="s">
        <v>184</v>
      </c>
      <c r="AR25" s="39">
        <v>40.5</v>
      </c>
      <c r="AS25" s="21">
        <f t="shared" si="15"/>
        <v>1816</v>
      </c>
      <c r="AT25" s="22">
        <v>1161</v>
      </c>
      <c r="AU25" s="22">
        <v>655</v>
      </c>
      <c r="AV25" s="21">
        <v>19713</v>
      </c>
      <c r="AW25" s="21">
        <v>13889</v>
      </c>
      <c r="AX25" s="21">
        <v>5824</v>
      </c>
      <c r="AY25" s="21">
        <v>15522</v>
      </c>
      <c r="AZ25" s="21">
        <v>10859</v>
      </c>
      <c r="BA25" s="21">
        <v>4663</v>
      </c>
      <c r="BB25" s="21">
        <v>4191</v>
      </c>
      <c r="BC25" s="21">
        <v>3030</v>
      </c>
      <c r="BD25" s="21">
        <v>1161</v>
      </c>
      <c r="BE25" s="21">
        <v>3699</v>
      </c>
      <c r="BF25" s="21">
        <v>3108</v>
      </c>
      <c r="BG25" s="21">
        <v>591</v>
      </c>
      <c r="BH25" s="21">
        <v>10629</v>
      </c>
      <c r="BI25" s="21">
        <v>8852</v>
      </c>
      <c r="BJ25" s="21">
        <v>1777</v>
      </c>
      <c r="BK25" s="21">
        <v>2570</v>
      </c>
      <c r="BL25" s="21">
        <v>2331</v>
      </c>
      <c r="BM25" s="21">
        <v>239</v>
      </c>
      <c r="BN25" s="23">
        <f t="shared" si="31"/>
        <v>13199</v>
      </c>
      <c r="BO25" s="21">
        <v>6433</v>
      </c>
      <c r="BP25" s="21">
        <v>5820</v>
      </c>
      <c r="BQ25" s="21">
        <v>613</v>
      </c>
      <c r="BR25" s="21">
        <v>1996</v>
      </c>
      <c r="BS25" s="21">
        <v>1832</v>
      </c>
      <c r="BT25" s="21">
        <v>164</v>
      </c>
      <c r="BU25" s="23">
        <f t="shared" si="32"/>
        <v>8429</v>
      </c>
      <c r="BV25" s="24">
        <f t="shared" si="16"/>
        <v>45040</v>
      </c>
      <c r="BW25" s="24">
        <f t="shared" si="17"/>
        <v>36611</v>
      </c>
      <c r="BX25" s="16">
        <v>184</v>
      </c>
      <c r="BY25" s="25">
        <v>3672</v>
      </c>
      <c r="BZ25" s="26">
        <v>110</v>
      </c>
      <c r="CA25" s="27">
        <v>18911</v>
      </c>
      <c r="CB25" s="27">
        <v>6999</v>
      </c>
      <c r="CC25" s="27">
        <v>92</v>
      </c>
      <c r="CD25" s="27"/>
      <c r="CE25" s="27"/>
      <c r="CF25" s="27">
        <v>170</v>
      </c>
      <c r="CG25" s="27">
        <v>76</v>
      </c>
      <c r="CH25" s="27">
        <v>1078</v>
      </c>
      <c r="CI25" s="27">
        <v>298</v>
      </c>
      <c r="CJ25" s="27">
        <v>1714</v>
      </c>
      <c r="CK25" s="27">
        <v>372</v>
      </c>
      <c r="CL25" s="24">
        <f t="shared" si="1"/>
        <v>20625</v>
      </c>
      <c r="CM25" s="28">
        <f t="shared" si="34"/>
        <v>2393</v>
      </c>
      <c r="CN25" s="22">
        <v>2348</v>
      </c>
      <c r="CO25" s="22">
        <v>45</v>
      </c>
      <c r="CP25" s="24">
        <f t="shared" si="2"/>
        <v>0</v>
      </c>
      <c r="CQ25" s="27">
        <v>961</v>
      </c>
      <c r="CR25" s="27">
        <v>624</v>
      </c>
      <c r="CS25" s="27">
        <v>447</v>
      </c>
      <c r="CT25" s="27">
        <v>177</v>
      </c>
      <c r="CU25" s="27">
        <v>337</v>
      </c>
      <c r="CV25" s="27">
        <v>277</v>
      </c>
      <c r="CW25" s="27">
        <v>60</v>
      </c>
      <c r="CX25" s="21"/>
      <c r="CY25" s="27">
        <v>262</v>
      </c>
      <c r="CZ25" s="27">
        <v>13</v>
      </c>
      <c r="DA25" s="27">
        <v>4</v>
      </c>
      <c r="DB25" s="27"/>
      <c r="DC25" s="1">
        <v>75</v>
      </c>
      <c r="DD25" s="1">
        <v>46</v>
      </c>
      <c r="DE25" s="1">
        <v>29</v>
      </c>
      <c r="DF25" s="27">
        <v>127</v>
      </c>
      <c r="DG25" s="27">
        <v>2</v>
      </c>
      <c r="DH25" s="79">
        <v>5608</v>
      </c>
      <c r="DI25" s="79">
        <v>2930.5574999999999</v>
      </c>
      <c r="DJ25" s="31">
        <f t="shared" si="18"/>
        <v>206</v>
      </c>
      <c r="DK25" s="22">
        <v>163</v>
      </c>
      <c r="DL25" s="22">
        <v>43</v>
      </c>
      <c r="DM25" s="24">
        <v>36391</v>
      </c>
      <c r="DN25" s="34">
        <v>106000</v>
      </c>
      <c r="DO25" s="34">
        <v>11265.30825</v>
      </c>
      <c r="DP25" s="34"/>
      <c r="DQ25" s="34">
        <v>1900</v>
      </c>
      <c r="DR25" s="34">
        <v>130</v>
      </c>
      <c r="DS25" s="34">
        <v>10000</v>
      </c>
      <c r="DT25" s="34">
        <v>14780.479788749999</v>
      </c>
      <c r="DU25" s="34">
        <f>10000+2200</f>
        <v>12200</v>
      </c>
      <c r="DV25" s="34">
        <v>10000</v>
      </c>
      <c r="DW25" s="34"/>
      <c r="DX25" s="34">
        <f t="shared" si="37"/>
        <v>166275.78803875</v>
      </c>
      <c r="DY25" s="34"/>
      <c r="DZ25" s="34"/>
      <c r="EA25" s="34"/>
      <c r="EB25" s="34"/>
      <c r="EC25" s="34"/>
      <c r="ED25" s="34"/>
      <c r="EE25" s="34"/>
      <c r="EF25" s="34">
        <f t="shared" si="38"/>
        <v>0</v>
      </c>
      <c r="EG25" s="35">
        <f t="shared" si="4"/>
        <v>0.12788732394366198</v>
      </c>
      <c r="EH25" s="36">
        <f t="shared" si="5"/>
        <v>2.5782394366197181</v>
      </c>
      <c r="EI25" s="34">
        <f t="shared" si="19"/>
        <v>4.5416893294023657</v>
      </c>
      <c r="EJ25" s="37">
        <f t="shared" si="6"/>
        <v>11.70956253794014</v>
      </c>
      <c r="EK25" s="36">
        <f t="shared" si="20"/>
        <v>1.7750787878787879</v>
      </c>
      <c r="EL25" s="38">
        <f t="shared" si="7"/>
        <v>72.957746478873233</v>
      </c>
      <c r="EM25" s="39">
        <f t="shared" si="8"/>
        <v>0.20637728873239436</v>
      </c>
      <c r="EN25" s="40">
        <f t="shared" si="9"/>
        <v>17.533590308370044</v>
      </c>
      <c r="EO25" s="34">
        <f t="shared" si="10"/>
        <v>216843</v>
      </c>
      <c r="EP25" s="34">
        <f t="shared" si="11"/>
        <v>70763</v>
      </c>
      <c r="EQ25" s="34">
        <f t="shared" si="12"/>
        <v>7398</v>
      </c>
      <c r="ER25" s="34">
        <f t="shared" si="13"/>
        <v>3992</v>
      </c>
      <c r="ES25" s="34">
        <f t="shared" si="21"/>
        <v>2930.5574999999999</v>
      </c>
      <c r="ET25" s="34">
        <f t="shared" si="22"/>
        <v>2400</v>
      </c>
      <c r="EU25" s="34">
        <f t="shared" si="23"/>
        <v>7800</v>
      </c>
      <c r="EV25" s="34">
        <f t="shared" si="14"/>
        <v>990</v>
      </c>
      <c r="EW25" s="14">
        <f t="shared" si="24"/>
        <v>313116.5575</v>
      </c>
      <c r="EX25" s="145">
        <f t="shared" si="25"/>
        <v>78675.557499999995</v>
      </c>
    </row>
    <row r="26" spans="1:154" x14ac:dyDescent="0.2">
      <c r="A26" s="14" t="s">
        <v>163</v>
      </c>
      <c r="B26" s="64" t="s">
        <v>315</v>
      </c>
      <c r="C26" s="16">
        <v>50844</v>
      </c>
      <c r="D26" s="16">
        <v>6924</v>
      </c>
      <c r="E26" s="14" t="s">
        <v>316</v>
      </c>
      <c r="F26" s="85" t="s">
        <v>317</v>
      </c>
      <c r="G26" s="65" t="s">
        <v>315</v>
      </c>
      <c r="H26" s="14" t="s">
        <v>318</v>
      </c>
      <c r="I26" s="14" t="s">
        <v>319</v>
      </c>
      <c r="J26" s="14" t="s">
        <v>320</v>
      </c>
      <c r="K26" s="14" t="s">
        <v>321</v>
      </c>
      <c r="L26" s="85">
        <v>1976</v>
      </c>
      <c r="M26" s="14" t="s">
        <v>322</v>
      </c>
      <c r="N26" s="24">
        <f t="shared" ref="N26:S26" si="65">N50+N51+N52</f>
        <v>1455</v>
      </c>
      <c r="O26" s="24">
        <f t="shared" si="65"/>
        <v>2187</v>
      </c>
      <c r="P26" s="24">
        <f t="shared" si="65"/>
        <v>300</v>
      </c>
      <c r="Q26" s="24">
        <f t="shared" si="65"/>
        <v>170</v>
      </c>
      <c r="R26" s="24">
        <f t="shared" si="65"/>
        <v>20</v>
      </c>
      <c r="S26" s="24">
        <f t="shared" si="65"/>
        <v>26</v>
      </c>
      <c r="T26" s="14" t="s">
        <v>323</v>
      </c>
      <c r="U26" s="14" t="s">
        <v>152</v>
      </c>
      <c r="V26" s="14" t="s">
        <v>153</v>
      </c>
      <c r="W26" s="24" t="s">
        <v>184</v>
      </c>
      <c r="X26" s="24">
        <f t="shared" ref="X26:AC26" si="66">X50+X51+X52</f>
        <v>16</v>
      </c>
      <c r="Y26" s="24">
        <f t="shared" si="66"/>
        <v>0</v>
      </c>
      <c r="Z26" s="24">
        <f t="shared" si="66"/>
        <v>2</v>
      </c>
      <c r="AA26" s="24">
        <f t="shared" si="66"/>
        <v>0</v>
      </c>
      <c r="AB26" s="24">
        <f t="shared" si="66"/>
        <v>1</v>
      </c>
      <c r="AC26" s="24">
        <f t="shared" si="66"/>
        <v>9</v>
      </c>
      <c r="AD26" s="24">
        <v>2</v>
      </c>
      <c r="AE26" s="24">
        <f>AE50+AE51+AE52</f>
        <v>0</v>
      </c>
      <c r="AF26" s="14">
        <v>0</v>
      </c>
      <c r="AG26" s="24">
        <f t="shared" ref="AG26:AO26" si="67">AG50+AG51+AG52</f>
        <v>0</v>
      </c>
      <c r="AH26" s="24">
        <f t="shared" si="67"/>
        <v>0</v>
      </c>
      <c r="AI26" s="14">
        <f t="shared" si="0"/>
        <v>9</v>
      </c>
      <c r="AJ26" s="19">
        <f t="shared" si="0"/>
        <v>5</v>
      </c>
      <c r="AK26" s="24">
        <f t="shared" si="67"/>
        <v>241</v>
      </c>
      <c r="AL26" s="24">
        <f t="shared" si="67"/>
        <v>22</v>
      </c>
      <c r="AM26" s="24">
        <f t="shared" si="67"/>
        <v>0</v>
      </c>
      <c r="AN26" s="24">
        <f t="shared" si="67"/>
        <v>0</v>
      </c>
      <c r="AO26" s="24">
        <f t="shared" si="67"/>
        <v>0</v>
      </c>
      <c r="AP26" s="40">
        <v>0</v>
      </c>
      <c r="AQ26" s="14" t="s">
        <v>154</v>
      </c>
      <c r="AR26" s="39">
        <v>51.5</v>
      </c>
      <c r="AS26" s="21">
        <f t="shared" si="15"/>
        <v>5230</v>
      </c>
      <c r="AT26" s="24">
        <f t="shared" ref="AT26:AU26" si="68">AT50+AT51+AT52+AT53</f>
        <v>3640</v>
      </c>
      <c r="AU26" s="24">
        <f t="shared" si="68"/>
        <v>1590</v>
      </c>
      <c r="AV26" s="24">
        <f>AV50+AV51+AV52+AV53</f>
        <v>48979</v>
      </c>
      <c r="AW26" s="24">
        <f t="shared" ref="AW26:BT26" si="69">AW50+AW51+AW52+AW53</f>
        <v>35387</v>
      </c>
      <c r="AX26" s="24">
        <f t="shared" si="69"/>
        <v>13592</v>
      </c>
      <c r="AY26" s="24">
        <f t="shared" si="69"/>
        <v>31544</v>
      </c>
      <c r="AZ26" s="24">
        <f t="shared" si="69"/>
        <v>20502</v>
      </c>
      <c r="BA26" s="24">
        <f t="shared" si="69"/>
        <v>11042</v>
      </c>
      <c r="BB26" s="24">
        <f t="shared" si="69"/>
        <v>17435</v>
      </c>
      <c r="BC26" s="24">
        <f t="shared" si="69"/>
        <v>14885</v>
      </c>
      <c r="BD26" s="24">
        <f t="shared" si="69"/>
        <v>2550</v>
      </c>
      <c r="BE26" s="24">
        <f t="shared" si="69"/>
        <v>11415</v>
      </c>
      <c r="BF26" s="24">
        <f t="shared" si="69"/>
        <v>9907</v>
      </c>
      <c r="BG26" s="24">
        <f t="shared" si="69"/>
        <v>1508</v>
      </c>
      <c r="BH26" s="24">
        <f t="shared" si="69"/>
        <v>12937</v>
      </c>
      <c r="BI26" s="24">
        <f t="shared" si="69"/>
        <v>11833</v>
      </c>
      <c r="BJ26" s="24">
        <f t="shared" si="69"/>
        <v>1104</v>
      </c>
      <c r="BK26" s="24">
        <f t="shared" si="69"/>
        <v>3878</v>
      </c>
      <c r="BL26" s="24">
        <f t="shared" si="69"/>
        <v>3604</v>
      </c>
      <c r="BM26" s="24">
        <f t="shared" si="69"/>
        <v>274</v>
      </c>
      <c r="BN26" s="23">
        <f t="shared" si="31"/>
        <v>16815</v>
      </c>
      <c r="BO26" s="24">
        <f t="shared" si="69"/>
        <v>16497</v>
      </c>
      <c r="BP26" s="24">
        <f t="shared" si="69"/>
        <v>15058</v>
      </c>
      <c r="BQ26" s="24">
        <f t="shared" si="69"/>
        <v>1439</v>
      </c>
      <c r="BR26" s="24">
        <f t="shared" si="69"/>
        <v>4998</v>
      </c>
      <c r="BS26" s="24">
        <f t="shared" si="69"/>
        <v>4763</v>
      </c>
      <c r="BT26" s="24">
        <f t="shared" si="69"/>
        <v>235</v>
      </c>
      <c r="BU26" s="23">
        <f t="shared" si="32"/>
        <v>21495</v>
      </c>
      <c r="BV26" s="24">
        <f t="shared" si="16"/>
        <v>98704</v>
      </c>
      <c r="BW26" s="24">
        <f t="shared" si="17"/>
        <v>77209</v>
      </c>
      <c r="BX26" s="16">
        <v>1154</v>
      </c>
      <c r="BY26" s="25">
        <v>6561</v>
      </c>
      <c r="BZ26" s="26">
        <v>487</v>
      </c>
      <c r="CA26" s="24">
        <f t="shared" ref="CA26:DW26" si="70">CA50+CA51+CA52+CA53</f>
        <v>75081</v>
      </c>
      <c r="CB26" s="24">
        <f t="shared" si="70"/>
        <v>21010</v>
      </c>
      <c r="CC26" s="24">
        <f t="shared" si="70"/>
        <v>4896</v>
      </c>
      <c r="CD26" s="24">
        <f t="shared" si="70"/>
        <v>0</v>
      </c>
      <c r="CE26" s="24">
        <f t="shared" si="70"/>
        <v>0</v>
      </c>
      <c r="CF26" s="24">
        <f t="shared" si="70"/>
        <v>702</v>
      </c>
      <c r="CG26" s="24">
        <f t="shared" si="70"/>
        <v>356</v>
      </c>
      <c r="CH26" s="24">
        <f t="shared" si="70"/>
        <v>3928</v>
      </c>
      <c r="CI26" s="24">
        <f t="shared" si="70"/>
        <v>1081</v>
      </c>
      <c r="CJ26" s="24">
        <f t="shared" si="70"/>
        <v>10963</v>
      </c>
      <c r="CK26" s="24">
        <f t="shared" si="70"/>
        <v>1377</v>
      </c>
      <c r="CL26" s="24">
        <f t="shared" si="1"/>
        <v>86044</v>
      </c>
      <c r="CM26" s="28">
        <f t="shared" si="34"/>
        <v>11389</v>
      </c>
      <c r="CN26" s="24">
        <f t="shared" si="70"/>
        <v>11094</v>
      </c>
      <c r="CO26" s="24">
        <f t="shared" si="70"/>
        <v>295</v>
      </c>
      <c r="CP26" s="24">
        <f t="shared" si="2"/>
        <v>0</v>
      </c>
      <c r="CQ26" s="24">
        <f t="shared" si="70"/>
        <v>2803</v>
      </c>
      <c r="CR26" s="24">
        <f t="shared" si="70"/>
        <v>2150</v>
      </c>
      <c r="CS26" s="24">
        <f t="shared" si="70"/>
        <v>762</v>
      </c>
      <c r="CT26" s="24">
        <f t="shared" si="70"/>
        <v>1388</v>
      </c>
      <c r="CU26" s="24">
        <f t="shared" si="70"/>
        <v>653</v>
      </c>
      <c r="CV26" s="24">
        <f t="shared" si="70"/>
        <v>462</v>
      </c>
      <c r="CW26" s="24">
        <f t="shared" si="70"/>
        <v>191</v>
      </c>
      <c r="CX26" s="24">
        <f t="shared" si="70"/>
        <v>0</v>
      </c>
      <c r="CY26" s="24">
        <f t="shared" si="70"/>
        <v>126</v>
      </c>
      <c r="CZ26" s="24">
        <f t="shared" si="70"/>
        <v>73</v>
      </c>
      <c r="DA26" s="24">
        <f t="shared" si="70"/>
        <v>10</v>
      </c>
      <c r="DB26" s="24">
        <f t="shared" si="70"/>
        <v>0</v>
      </c>
      <c r="DC26" s="24">
        <f t="shared" si="70"/>
        <v>130</v>
      </c>
      <c r="DD26" s="24">
        <f t="shared" si="70"/>
        <v>114</v>
      </c>
      <c r="DE26" s="24">
        <f t="shared" si="70"/>
        <v>16</v>
      </c>
      <c r="DF26" s="24">
        <f t="shared" si="70"/>
        <v>51</v>
      </c>
      <c r="DG26" s="24">
        <f t="shared" si="70"/>
        <v>0</v>
      </c>
      <c r="DH26" s="24">
        <f t="shared" si="70"/>
        <v>24304</v>
      </c>
      <c r="DI26" s="24">
        <f t="shared" si="70"/>
        <v>12467.979166666668</v>
      </c>
      <c r="DJ26" s="31">
        <f t="shared" si="18"/>
        <v>875</v>
      </c>
      <c r="DK26" s="24">
        <f t="shared" si="70"/>
        <v>856</v>
      </c>
      <c r="DL26" s="24">
        <f t="shared" si="70"/>
        <v>19</v>
      </c>
      <c r="DM26" s="24">
        <v>243167</v>
      </c>
      <c r="DN26" s="34">
        <f t="shared" si="70"/>
        <v>498471.38</v>
      </c>
      <c r="DO26" s="34">
        <f t="shared" si="70"/>
        <v>39462.386624999999</v>
      </c>
      <c r="DP26" s="34">
        <f t="shared" si="70"/>
        <v>2000</v>
      </c>
      <c r="DQ26" s="34">
        <f t="shared" si="70"/>
        <v>10000</v>
      </c>
      <c r="DR26" s="34">
        <f t="shared" si="70"/>
        <v>0</v>
      </c>
      <c r="DS26" s="34">
        <f t="shared" si="70"/>
        <v>15465.3</v>
      </c>
      <c r="DT26" s="34">
        <f t="shared" si="70"/>
        <v>45657.944331874998</v>
      </c>
      <c r="DU26" s="34">
        <f t="shared" si="70"/>
        <v>16650</v>
      </c>
      <c r="DV26" s="34">
        <f t="shared" si="70"/>
        <v>116201.04</v>
      </c>
      <c r="DW26" s="34">
        <f t="shared" si="70"/>
        <v>23850</v>
      </c>
      <c r="DX26" s="34">
        <f t="shared" si="37"/>
        <v>767758.05095687509</v>
      </c>
      <c r="DY26" s="34"/>
      <c r="DZ26" s="34"/>
      <c r="EA26" s="34"/>
      <c r="EB26" s="34"/>
      <c r="EC26" s="34"/>
      <c r="ED26" s="34"/>
      <c r="EE26" s="34"/>
      <c r="EF26" s="34">
        <f t="shared" si="38"/>
        <v>0</v>
      </c>
      <c r="EG26" s="35">
        <f>(AS26+AS27)/C26</f>
        <v>0.12253166548658642</v>
      </c>
      <c r="EH26" s="36">
        <f>(BW26+BW27)/C26</f>
        <v>1.767091495555031</v>
      </c>
      <c r="EI26" s="34">
        <f>(DX26+DX27)/(BW26+BW27)</f>
        <v>9.0146701128250015</v>
      </c>
      <c r="EJ26" s="37">
        <f>(DX26+DX27)/C26</f>
        <v>15.929746891607172</v>
      </c>
      <c r="EK26" s="36">
        <f t="shared" si="20"/>
        <v>0.89731997582632139</v>
      </c>
      <c r="EL26" s="38">
        <f t="shared" si="7"/>
        <v>57.686255998741245</v>
      </c>
      <c r="EM26" s="39">
        <f t="shared" si="8"/>
        <v>0.2452202652558152</v>
      </c>
      <c r="EN26" s="40">
        <f t="shared" si="9"/>
        <v>15.65755258126195</v>
      </c>
      <c r="EO26" s="34">
        <f t="shared" si="10"/>
        <v>538769</v>
      </c>
      <c r="EP26" s="34">
        <f t="shared" si="11"/>
        <v>181467</v>
      </c>
      <c r="EQ26" s="34">
        <f t="shared" si="12"/>
        <v>22830</v>
      </c>
      <c r="ER26" s="34">
        <f t="shared" si="13"/>
        <v>9996</v>
      </c>
      <c r="ES26" s="34">
        <f t="shared" si="21"/>
        <v>12467.979166666668</v>
      </c>
      <c r="ET26" s="34">
        <f t="shared" si="22"/>
        <v>6000</v>
      </c>
      <c r="EU26" s="34">
        <f t="shared" si="23"/>
        <v>43800</v>
      </c>
      <c r="EV26" s="34">
        <f t="shared" si="14"/>
        <v>4383</v>
      </c>
      <c r="EW26" s="14">
        <f t="shared" si="24"/>
        <v>819712.97916666663</v>
      </c>
      <c r="EX26" s="145">
        <f t="shared" si="25"/>
        <v>208313.97916666666</v>
      </c>
    </row>
    <row r="27" spans="1:154" x14ac:dyDescent="0.2">
      <c r="A27" s="14" t="s">
        <v>155</v>
      </c>
      <c r="B27" s="64" t="s">
        <v>324</v>
      </c>
      <c r="C27" s="16"/>
      <c r="D27" s="16"/>
      <c r="E27" s="14" t="s">
        <v>325</v>
      </c>
      <c r="F27" s="14">
        <v>20017</v>
      </c>
      <c r="G27" s="64" t="s">
        <v>324</v>
      </c>
      <c r="H27" s="14" t="s">
        <v>326</v>
      </c>
      <c r="I27" s="14">
        <v>0</v>
      </c>
      <c r="J27" s="14">
        <v>0</v>
      </c>
      <c r="K27" s="14">
        <v>0</v>
      </c>
      <c r="L27" s="14">
        <v>1908</v>
      </c>
      <c r="M27" s="14" t="s">
        <v>150</v>
      </c>
      <c r="N27" s="14">
        <v>206</v>
      </c>
      <c r="O27" s="14">
        <v>230</v>
      </c>
      <c r="P27" s="14"/>
      <c r="Q27" s="14">
        <v>80</v>
      </c>
      <c r="R27" s="14">
        <v>2</v>
      </c>
      <c r="S27" s="14">
        <v>1</v>
      </c>
      <c r="T27" s="14" t="s">
        <v>327</v>
      </c>
      <c r="U27" s="14" t="s">
        <v>152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f t="shared" si="0"/>
        <v>0</v>
      </c>
      <c r="AJ27" s="19">
        <f t="shared" si="0"/>
        <v>0</v>
      </c>
      <c r="AK27" s="66">
        <v>0</v>
      </c>
      <c r="AL27" s="14">
        <f t="shared" ref="AL27:AL35" si="71">AI27+AJ27</f>
        <v>0</v>
      </c>
      <c r="AM27" s="14">
        <v>5</v>
      </c>
      <c r="AN27" s="14">
        <v>20</v>
      </c>
      <c r="AO27" s="14">
        <v>0</v>
      </c>
      <c r="AP27" s="40">
        <v>0</v>
      </c>
      <c r="AQ27" s="14" t="s">
        <v>328</v>
      </c>
      <c r="AR27" s="39">
        <v>31.5</v>
      </c>
      <c r="AS27" s="21">
        <f t="shared" si="15"/>
        <v>1000</v>
      </c>
      <c r="AT27" s="22">
        <v>879</v>
      </c>
      <c r="AU27" s="22">
        <v>121</v>
      </c>
      <c r="AV27" s="21">
        <v>9038</v>
      </c>
      <c r="AW27" s="21">
        <v>7822</v>
      </c>
      <c r="AX27" s="21">
        <v>1216</v>
      </c>
      <c r="AY27" s="21">
        <v>7693</v>
      </c>
      <c r="AZ27" s="21">
        <v>6675</v>
      </c>
      <c r="BA27" s="21">
        <v>1018</v>
      </c>
      <c r="BB27" s="21">
        <v>1345</v>
      </c>
      <c r="BC27" s="21">
        <v>1147</v>
      </c>
      <c r="BD27" s="21">
        <v>198</v>
      </c>
      <c r="BE27" s="21">
        <v>25</v>
      </c>
      <c r="BF27" s="21">
        <v>22</v>
      </c>
      <c r="BG27" s="21">
        <v>3</v>
      </c>
      <c r="BH27" s="21">
        <v>3475</v>
      </c>
      <c r="BI27" s="21">
        <v>3059</v>
      </c>
      <c r="BJ27" s="21">
        <v>416</v>
      </c>
      <c r="BK27" s="21">
        <v>99</v>
      </c>
      <c r="BL27" s="21">
        <v>95</v>
      </c>
      <c r="BM27" s="21">
        <v>4</v>
      </c>
      <c r="BN27" s="23">
        <f t="shared" si="31"/>
        <v>3574</v>
      </c>
      <c r="BO27" s="21">
        <v>4258</v>
      </c>
      <c r="BP27" s="21">
        <v>3887</v>
      </c>
      <c r="BQ27" s="21">
        <v>371</v>
      </c>
      <c r="BR27" s="21">
        <v>1200</v>
      </c>
      <c r="BS27" s="21">
        <v>1156</v>
      </c>
      <c r="BT27" s="21">
        <v>44</v>
      </c>
      <c r="BU27" s="23">
        <f t="shared" si="32"/>
        <v>5458</v>
      </c>
      <c r="BV27" s="24">
        <f t="shared" si="16"/>
        <v>18095</v>
      </c>
      <c r="BW27" s="24">
        <f t="shared" si="17"/>
        <v>12637</v>
      </c>
      <c r="BX27" s="16">
        <v>139</v>
      </c>
      <c r="BY27" s="25">
        <v>2159</v>
      </c>
      <c r="BZ27" s="26">
        <v>105</v>
      </c>
      <c r="CA27" s="27">
        <v>15782</v>
      </c>
      <c r="CB27" s="27">
        <v>3341</v>
      </c>
      <c r="CC27" s="27">
        <v>4</v>
      </c>
      <c r="CD27" s="27"/>
      <c r="CE27" s="27"/>
      <c r="CF27" s="27">
        <v>0</v>
      </c>
      <c r="CG27" s="27">
        <v>0</v>
      </c>
      <c r="CH27" s="27">
        <v>2</v>
      </c>
      <c r="CI27" s="27">
        <v>40</v>
      </c>
      <c r="CJ27" s="27">
        <v>46</v>
      </c>
      <c r="CK27" s="27">
        <v>16</v>
      </c>
      <c r="CL27" s="24">
        <f t="shared" si="1"/>
        <v>15828</v>
      </c>
      <c r="CM27" s="28">
        <f t="shared" si="34"/>
        <v>398</v>
      </c>
      <c r="CN27" s="22">
        <v>398</v>
      </c>
      <c r="CO27" s="22"/>
      <c r="CP27" s="24">
        <f t="shared" si="2"/>
        <v>0</v>
      </c>
      <c r="CQ27" s="27">
        <v>569</v>
      </c>
      <c r="CR27" s="27">
        <v>467</v>
      </c>
      <c r="CS27" s="27">
        <v>235</v>
      </c>
      <c r="CT27" s="27">
        <v>232</v>
      </c>
      <c r="CU27" s="27">
        <v>102</v>
      </c>
      <c r="CV27" s="27">
        <v>89</v>
      </c>
      <c r="CW27" s="27">
        <v>13</v>
      </c>
      <c r="CX27" s="21"/>
      <c r="CY27" s="27">
        <v>270</v>
      </c>
      <c r="CZ27" s="27">
        <v>6</v>
      </c>
      <c r="DA27" s="27">
        <v>2</v>
      </c>
      <c r="DB27" s="27">
        <v>1</v>
      </c>
      <c r="DC27" s="1">
        <v>3</v>
      </c>
      <c r="DD27" s="1">
        <v>0</v>
      </c>
      <c r="DE27" s="1">
        <v>3</v>
      </c>
      <c r="DF27" s="27">
        <v>1</v>
      </c>
      <c r="DG27" s="27">
        <v>0</v>
      </c>
      <c r="DH27" s="79">
        <v>347</v>
      </c>
      <c r="DI27" s="79">
        <v>142.55722222222221</v>
      </c>
      <c r="DJ27" s="31">
        <f t="shared" si="18"/>
        <v>74</v>
      </c>
      <c r="DK27" s="22">
        <v>73</v>
      </c>
      <c r="DL27" s="22">
        <v>1</v>
      </c>
      <c r="DM27" s="79">
        <v>34699</v>
      </c>
      <c r="DN27" s="33">
        <v>25000</v>
      </c>
      <c r="DO27" s="33">
        <v>5505</v>
      </c>
      <c r="DP27" s="33">
        <v>0</v>
      </c>
      <c r="DQ27" s="33">
        <v>869</v>
      </c>
      <c r="DR27" s="33">
        <v>0</v>
      </c>
      <c r="DS27" s="33">
        <v>1000</v>
      </c>
      <c r="DT27" s="34"/>
      <c r="DU27" s="33">
        <v>300</v>
      </c>
      <c r="DV27" s="33">
        <v>3200</v>
      </c>
      <c r="DW27" s="33">
        <v>6300</v>
      </c>
      <c r="DX27" s="34">
        <f t="shared" si="37"/>
        <v>42174</v>
      </c>
      <c r="DY27" s="34"/>
      <c r="DZ27" s="34"/>
      <c r="EA27" s="34"/>
      <c r="EB27" s="34"/>
      <c r="EC27" s="34"/>
      <c r="ED27" s="34">
        <v>150</v>
      </c>
      <c r="EE27" s="34"/>
      <c r="EF27" s="34">
        <f t="shared" si="38"/>
        <v>150</v>
      </c>
      <c r="EG27" s="35"/>
      <c r="EH27" s="36"/>
      <c r="EI27" s="34"/>
      <c r="EJ27" s="37"/>
      <c r="EK27" s="36">
        <f t="shared" si="20"/>
        <v>0.79839524892595404</v>
      </c>
      <c r="EL27" s="38"/>
      <c r="EM27" s="39"/>
      <c r="EN27" s="40">
        <f t="shared" si="9"/>
        <v>14.521000000000001</v>
      </c>
      <c r="EO27" s="34">
        <f t="shared" si="10"/>
        <v>99418</v>
      </c>
      <c r="EP27" s="34">
        <f t="shared" si="11"/>
        <v>46838</v>
      </c>
      <c r="EQ27" s="34">
        <f t="shared" si="12"/>
        <v>50</v>
      </c>
      <c r="ER27" s="34">
        <f t="shared" si="13"/>
        <v>2400</v>
      </c>
      <c r="ES27" s="34">
        <f t="shared" si="21"/>
        <v>142.55722222222221</v>
      </c>
      <c r="ET27" s="34">
        <f t="shared" si="22"/>
        <v>1200</v>
      </c>
      <c r="EU27" s="34">
        <f t="shared" si="23"/>
        <v>3600</v>
      </c>
      <c r="EV27" s="34">
        <f t="shared" si="14"/>
        <v>945</v>
      </c>
      <c r="EW27" s="14">
        <f t="shared" si="24"/>
        <v>154593.55722222221</v>
      </c>
      <c r="EX27" s="145">
        <f t="shared" si="25"/>
        <v>50325.557222222225</v>
      </c>
    </row>
    <row r="28" spans="1:154" s="86" customFormat="1" ht="28.5" x14ac:dyDescent="0.2">
      <c r="A28" s="14" t="s">
        <v>155</v>
      </c>
      <c r="B28" s="64" t="s">
        <v>329</v>
      </c>
      <c r="C28" s="16">
        <v>6814</v>
      </c>
      <c r="D28" s="16">
        <v>1002</v>
      </c>
      <c r="E28" s="14" t="s">
        <v>330</v>
      </c>
      <c r="F28" s="14">
        <v>20010</v>
      </c>
      <c r="G28" s="65" t="s">
        <v>329</v>
      </c>
      <c r="H28" s="14" t="s">
        <v>331</v>
      </c>
      <c r="I28" s="14" t="s">
        <v>332</v>
      </c>
      <c r="J28" s="14">
        <v>331401564</v>
      </c>
      <c r="K28" s="14" t="s">
        <v>333</v>
      </c>
      <c r="L28" s="81">
        <v>1983</v>
      </c>
      <c r="M28" s="14" t="s">
        <v>150</v>
      </c>
      <c r="N28" s="17">
        <v>123</v>
      </c>
      <c r="O28" s="17">
        <v>123</v>
      </c>
      <c r="P28" s="17">
        <v>16</v>
      </c>
      <c r="Q28" s="17">
        <v>2</v>
      </c>
      <c r="R28" s="17">
        <v>1</v>
      </c>
      <c r="S28" s="14">
        <v>2</v>
      </c>
      <c r="T28" s="14" t="s">
        <v>334</v>
      </c>
      <c r="U28" s="14" t="s">
        <v>180</v>
      </c>
      <c r="V28" s="14" t="s">
        <v>154</v>
      </c>
      <c r="W28" s="14" t="s">
        <v>153</v>
      </c>
      <c r="X28" s="14">
        <v>18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1</v>
      </c>
      <c r="AE28" s="14">
        <v>0</v>
      </c>
      <c r="AF28" s="14">
        <v>0</v>
      </c>
      <c r="AG28" s="14">
        <v>0</v>
      </c>
      <c r="AH28" s="14">
        <v>0</v>
      </c>
      <c r="AI28" s="14">
        <f t="shared" si="0"/>
        <v>0</v>
      </c>
      <c r="AJ28" s="19">
        <f t="shared" si="0"/>
        <v>1</v>
      </c>
      <c r="AK28" s="66">
        <v>18</v>
      </c>
      <c r="AL28" s="14">
        <f t="shared" si="71"/>
        <v>1</v>
      </c>
      <c r="AM28" s="14">
        <v>0</v>
      </c>
      <c r="AN28" s="14">
        <v>0</v>
      </c>
      <c r="AO28" s="14">
        <v>0</v>
      </c>
      <c r="AP28" s="40">
        <v>0</v>
      </c>
      <c r="AQ28" s="14" t="s">
        <v>154</v>
      </c>
      <c r="AR28" s="39">
        <v>16.5</v>
      </c>
      <c r="AS28" s="21">
        <f t="shared" si="15"/>
        <v>746</v>
      </c>
      <c r="AT28" s="22">
        <v>524</v>
      </c>
      <c r="AU28" s="22">
        <v>222</v>
      </c>
      <c r="AV28" s="21">
        <v>10017</v>
      </c>
      <c r="AW28" s="21">
        <v>7609</v>
      </c>
      <c r="AX28" s="21">
        <v>2408</v>
      </c>
      <c r="AY28" s="21">
        <v>7870</v>
      </c>
      <c r="AZ28" s="21">
        <v>5855</v>
      </c>
      <c r="BA28" s="21">
        <v>2015</v>
      </c>
      <c r="BB28" s="21">
        <v>2147</v>
      </c>
      <c r="BC28" s="21">
        <v>1754</v>
      </c>
      <c r="BD28" s="21">
        <v>393</v>
      </c>
      <c r="BE28" s="21">
        <v>2716</v>
      </c>
      <c r="BF28" s="21">
        <v>2273</v>
      </c>
      <c r="BG28" s="21">
        <v>443</v>
      </c>
      <c r="BH28" s="21">
        <v>2789</v>
      </c>
      <c r="BI28" s="21">
        <v>2494</v>
      </c>
      <c r="BJ28" s="21">
        <v>295</v>
      </c>
      <c r="BK28" s="21">
        <v>1119</v>
      </c>
      <c r="BL28" s="21">
        <v>1005</v>
      </c>
      <c r="BM28" s="21">
        <v>114</v>
      </c>
      <c r="BN28" s="23">
        <f t="shared" si="31"/>
        <v>3908</v>
      </c>
      <c r="BO28" s="21">
        <v>3599</v>
      </c>
      <c r="BP28" s="21">
        <v>3091</v>
      </c>
      <c r="BQ28" s="21">
        <v>508</v>
      </c>
      <c r="BR28" s="27">
        <v>1309</v>
      </c>
      <c r="BS28" s="27">
        <v>1206</v>
      </c>
      <c r="BT28" s="27">
        <v>103</v>
      </c>
      <c r="BU28" s="23">
        <f t="shared" si="32"/>
        <v>4908</v>
      </c>
      <c r="BV28" s="24">
        <f t="shared" si="16"/>
        <v>21549</v>
      </c>
      <c r="BW28" s="24">
        <f t="shared" si="17"/>
        <v>16641</v>
      </c>
      <c r="BX28" s="16">
        <v>49</v>
      </c>
      <c r="BY28" s="25">
        <v>903</v>
      </c>
      <c r="BZ28" s="26">
        <v>36</v>
      </c>
      <c r="CA28" s="27">
        <v>12825</v>
      </c>
      <c r="CB28" s="27">
        <v>4039</v>
      </c>
      <c r="CC28" s="27">
        <v>48</v>
      </c>
      <c r="CD28" s="27"/>
      <c r="CE28" s="27"/>
      <c r="CF28" s="27">
        <v>46</v>
      </c>
      <c r="CG28" s="27">
        <v>0</v>
      </c>
      <c r="CH28" s="27">
        <v>1332</v>
      </c>
      <c r="CI28" s="27">
        <v>81</v>
      </c>
      <c r="CJ28" s="27">
        <v>1507</v>
      </c>
      <c r="CK28" s="27">
        <v>286</v>
      </c>
      <c r="CL28" s="24">
        <f t="shared" si="1"/>
        <v>14332</v>
      </c>
      <c r="CM28" s="28">
        <f t="shared" si="34"/>
        <v>970</v>
      </c>
      <c r="CN28" s="22">
        <v>663</v>
      </c>
      <c r="CO28" s="22">
        <v>307</v>
      </c>
      <c r="CP28" s="24">
        <f t="shared" si="2"/>
        <v>0</v>
      </c>
      <c r="CQ28" s="27">
        <v>678</v>
      </c>
      <c r="CR28" s="27">
        <v>485</v>
      </c>
      <c r="CS28" s="27">
        <v>200</v>
      </c>
      <c r="CT28" s="27">
        <v>285</v>
      </c>
      <c r="CU28" s="27">
        <v>193</v>
      </c>
      <c r="CV28" s="27">
        <v>160</v>
      </c>
      <c r="CW28" s="27">
        <v>33</v>
      </c>
      <c r="CX28" s="21"/>
      <c r="CY28" s="27">
        <v>159</v>
      </c>
      <c r="CZ28" s="27">
        <v>10</v>
      </c>
      <c r="DA28" s="27">
        <v>0</v>
      </c>
      <c r="DB28" s="24">
        <v>1</v>
      </c>
      <c r="DC28" s="1">
        <v>62</v>
      </c>
      <c r="DD28" s="1">
        <v>51</v>
      </c>
      <c r="DE28" s="1">
        <v>11</v>
      </c>
      <c r="DF28" s="27">
        <v>39</v>
      </c>
      <c r="DG28" s="27">
        <v>0</v>
      </c>
      <c r="DH28" s="79">
        <v>954</v>
      </c>
      <c r="DI28" s="79">
        <v>292.20472222222224</v>
      </c>
      <c r="DJ28" s="31">
        <f t="shared" si="18"/>
        <v>54</v>
      </c>
      <c r="DK28" s="22">
        <v>36</v>
      </c>
      <c r="DL28" s="22">
        <v>18</v>
      </c>
      <c r="DM28" s="24">
        <v>30153</v>
      </c>
      <c r="DN28" s="34">
        <v>14881.77</v>
      </c>
      <c r="DO28" s="34">
        <v>5388.8415000000005</v>
      </c>
      <c r="DP28" s="34">
        <v>203.37</v>
      </c>
      <c r="DQ28" s="34">
        <v>243.7</v>
      </c>
      <c r="DR28" s="34">
        <v>0</v>
      </c>
      <c r="DS28" s="34">
        <v>797.72</v>
      </c>
      <c r="DT28" s="34">
        <v>9297.6224524999998</v>
      </c>
      <c r="DU28" s="34">
        <v>1250</v>
      </c>
      <c r="DV28" s="34">
        <v>2364.4499999999998</v>
      </c>
      <c r="DW28" s="34"/>
      <c r="DX28" s="34">
        <f t="shared" si="37"/>
        <v>34427.473952499997</v>
      </c>
      <c r="DY28" s="34"/>
      <c r="DZ28" s="34"/>
      <c r="EA28" s="34"/>
      <c r="EB28" s="34"/>
      <c r="EC28" s="34"/>
      <c r="ED28" s="34"/>
      <c r="EE28" s="34"/>
      <c r="EF28" s="34">
        <f t="shared" si="38"/>
        <v>0</v>
      </c>
      <c r="EG28" s="35">
        <f t="shared" ref="EG28:EG36" si="72">AS28/C28</f>
        <v>0.10948048136190197</v>
      </c>
      <c r="EH28" s="36">
        <f>BW28/C28</f>
        <v>2.4421778690930438</v>
      </c>
      <c r="EI28" s="34">
        <f t="shared" si="19"/>
        <v>2.0688344421909739</v>
      </c>
      <c r="EJ28" s="37">
        <f>DX28/C28</f>
        <v>5.0524616895362486</v>
      </c>
      <c r="EK28" s="36">
        <f t="shared" si="20"/>
        <v>1.1611080100474462</v>
      </c>
      <c r="EL28" s="38">
        <f>(CQ28+DC28)/C28*1000</f>
        <v>108.59994129732902</v>
      </c>
      <c r="EM28" s="39">
        <f>DI28/C28</f>
        <v>4.2882994162345499E-2</v>
      </c>
      <c r="EN28" s="40">
        <f t="shared" si="9"/>
        <v>23.647453083109919</v>
      </c>
      <c r="EO28" s="34">
        <f t="shared" si="10"/>
        <v>110187</v>
      </c>
      <c r="EP28" s="34">
        <f t="shared" si="11"/>
        <v>39589</v>
      </c>
      <c r="EQ28" s="34">
        <f t="shared" si="12"/>
        <v>5432</v>
      </c>
      <c r="ER28" s="34">
        <f t="shared" si="13"/>
        <v>2618</v>
      </c>
      <c r="ES28" s="34">
        <f t="shared" si="21"/>
        <v>292.20472222222224</v>
      </c>
      <c r="ET28" s="34">
        <f t="shared" si="22"/>
        <v>0</v>
      </c>
      <c r="EU28" s="34">
        <f t="shared" si="23"/>
        <v>6000</v>
      </c>
      <c r="EV28" s="34">
        <f t="shared" si="14"/>
        <v>324</v>
      </c>
      <c r="EW28" s="14">
        <f t="shared" si="24"/>
        <v>164442.20472222223</v>
      </c>
      <c r="EX28" s="145">
        <f t="shared" si="25"/>
        <v>42823.204722222225</v>
      </c>
    </row>
    <row r="29" spans="1:154" x14ac:dyDescent="0.2">
      <c r="A29" s="14" t="s">
        <v>155</v>
      </c>
      <c r="B29" s="87" t="s">
        <v>335</v>
      </c>
      <c r="C29" s="16">
        <v>8380</v>
      </c>
      <c r="D29" s="16">
        <v>1291</v>
      </c>
      <c r="E29" s="14" t="s">
        <v>336</v>
      </c>
      <c r="F29" s="14">
        <v>20028</v>
      </c>
      <c r="G29" s="65" t="s">
        <v>335</v>
      </c>
      <c r="H29" s="14" t="s">
        <v>337</v>
      </c>
      <c r="I29" s="14" t="s">
        <v>338</v>
      </c>
      <c r="J29" s="14" t="s">
        <v>339</v>
      </c>
      <c r="K29" s="14" t="s">
        <v>340</v>
      </c>
      <c r="L29" s="14">
        <v>1963</v>
      </c>
      <c r="M29" s="14" t="s">
        <v>150</v>
      </c>
      <c r="N29" s="14">
        <v>287</v>
      </c>
      <c r="O29" s="14">
        <v>407</v>
      </c>
      <c r="P29" s="14">
        <v>30</v>
      </c>
      <c r="Q29" s="14">
        <v>30</v>
      </c>
      <c r="R29" s="14">
        <v>1</v>
      </c>
      <c r="S29" s="14">
        <v>7</v>
      </c>
      <c r="T29" s="14" t="s">
        <v>341</v>
      </c>
      <c r="U29" s="14" t="s">
        <v>180</v>
      </c>
      <c r="V29" s="14" t="s">
        <v>154</v>
      </c>
      <c r="W29" s="14" t="s">
        <v>153</v>
      </c>
      <c r="X29" s="14">
        <v>2</v>
      </c>
      <c r="Y29" s="14">
        <v>0</v>
      </c>
      <c r="Z29" s="14">
        <v>0</v>
      </c>
      <c r="AA29" s="14">
        <v>0</v>
      </c>
      <c r="AB29" s="14">
        <v>1</v>
      </c>
      <c r="AC29" s="14">
        <v>0</v>
      </c>
      <c r="AD29" s="14">
        <v>1</v>
      </c>
      <c r="AE29" s="14">
        <v>0</v>
      </c>
      <c r="AF29" s="14">
        <v>0</v>
      </c>
      <c r="AG29" s="14">
        <v>0</v>
      </c>
      <c r="AH29" s="14">
        <v>0</v>
      </c>
      <c r="AI29" s="14">
        <f t="shared" si="0"/>
        <v>0</v>
      </c>
      <c r="AJ29" s="19">
        <f t="shared" si="0"/>
        <v>2</v>
      </c>
      <c r="AK29" s="66">
        <v>12</v>
      </c>
      <c r="AL29" s="14">
        <f t="shared" si="71"/>
        <v>2</v>
      </c>
      <c r="AM29" s="14">
        <v>1</v>
      </c>
      <c r="AN29" s="14">
        <v>23</v>
      </c>
      <c r="AO29" s="14">
        <v>0</v>
      </c>
      <c r="AP29" s="40">
        <v>0</v>
      </c>
      <c r="AQ29" s="14" t="s">
        <v>154</v>
      </c>
      <c r="AR29" s="39">
        <v>23</v>
      </c>
      <c r="AS29" s="21">
        <f t="shared" si="15"/>
        <v>972</v>
      </c>
      <c r="AT29" s="22">
        <v>628</v>
      </c>
      <c r="AU29" s="22">
        <v>344</v>
      </c>
      <c r="AV29" s="21">
        <v>9325</v>
      </c>
      <c r="AW29" s="21">
        <v>6781</v>
      </c>
      <c r="AX29" s="21">
        <v>2544</v>
      </c>
      <c r="AY29" s="21">
        <v>5898</v>
      </c>
      <c r="AZ29" s="21">
        <v>4310</v>
      </c>
      <c r="BA29" s="21">
        <v>1588</v>
      </c>
      <c r="BB29" s="21">
        <v>3427</v>
      </c>
      <c r="BC29" s="21">
        <v>2471</v>
      </c>
      <c r="BD29" s="21">
        <v>956</v>
      </c>
      <c r="BE29" s="21">
        <v>1036</v>
      </c>
      <c r="BF29" s="21">
        <v>786</v>
      </c>
      <c r="BG29" s="21">
        <v>250</v>
      </c>
      <c r="BH29" s="21">
        <v>3430</v>
      </c>
      <c r="BI29" s="21">
        <v>3190</v>
      </c>
      <c r="BJ29" s="21">
        <v>240</v>
      </c>
      <c r="BK29" s="21">
        <v>800</v>
      </c>
      <c r="BL29" s="21">
        <v>741</v>
      </c>
      <c r="BM29" s="21">
        <v>59</v>
      </c>
      <c r="BN29" s="23">
        <f t="shared" si="31"/>
        <v>4230</v>
      </c>
      <c r="BO29" s="21">
        <v>4041</v>
      </c>
      <c r="BP29" s="21">
        <v>3612</v>
      </c>
      <c r="BQ29" s="21">
        <v>429</v>
      </c>
      <c r="BR29" s="27">
        <v>1813</v>
      </c>
      <c r="BS29" s="27">
        <v>1683</v>
      </c>
      <c r="BT29" s="27">
        <v>130</v>
      </c>
      <c r="BU29" s="23">
        <f t="shared" si="32"/>
        <v>5854</v>
      </c>
      <c r="BV29" s="24">
        <f t="shared" si="16"/>
        <v>20445</v>
      </c>
      <c r="BW29" s="24">
        <f t="shared" si="17"/>
        <v>14591</v>
      </c>
      <c r="BX29" s="16">
        <v>68</v>
      </c>
      <c r="BY29" s="25">
        <v>1530</v>
      </c>
      <c r="BZ29" s="26">
        <v>56</v>
      </c>
      <c r="CA29" s="27">
        <v>15499</v>
      </c>
      <c r="CB29" s="27">
        <v>3265</v>
      </c>
      <c r="CC29" s="27">
        <v>9</v>
      </c>
      <c r="CD29" s="27"/>
      <c r="CE29" s="27"/>
      <c r="CF29" s="27">
        <v>54</v>
      </c>
      <c r="CG29" s="27">
        <v>51</v>
      </c>
      <c r="CH29" s="27">
        <v>445</v>
      </c>
      <c r="CI29" s="27">
        <v>47</v>
      </c>
      <c r="CJ29" s="27">
        <v>606</v>
      </c>
      <c r="CK29" s="27">
        <v>87</v>
      </c>
      <c r="CL29" s="24">
        <f t="shared" si="1"/>
        <v>16105</v>
      </c>
      <c r="CM29" s="28">
        <f t="shared" si="34"/>
        <v>127</v>
      </c>
      <c r="CN29" s="22">
        <v>120</v>
      </c>
      <c r="CO29" s="22">
        <v>7</v>
      </c>
      <c r="CP29" s="24">
        <f t="shared" si="2"/>
        <v>0</v>
      </c>
      <c r="CQ29" s="27">
        <v>449</v>
      </c>
      <c r="CR29" s="27">
        <v>329</v>
      </c>
      <c r="CS29" s="27">
        <v>215</v>
      </c>
      <c r="CT29" s="27">
        <v>114</v>
      </c>
      <c r="CU29" s="27">
        <v>120</v>
      </c>
      <c r="CV29" s="27">
        <v>98</v>
      </c>
      <c r="CW29" s="27">
        <v>22</v>
      </c>
      <c r="CX29" s="21"/>
      <c r="CY29" s="27">
        <v>19</v>
      </c>
      <c r="CZ29" s="27">
        <v>13</v>
      </c>
      <c r="DA29" s="27">
        <v>2</v>
      </c>
      <c r="DB29" s="27">
        <v>1</v>
      </c>
      <c r="DC29" s="1">
        <v>124</v>
      </c>
      <c r="DD29" s="1">
        <v>107</v>
      </c>
      <c r="DE29" s="1">
        <v>17</v>
      </c>
      <c r="DF29" s="27"/>
      <c r="DG29" s="27">
        <v>1</v>
      </c>
      <c r="DH29" s="79">
        <v>277</v>
      </c>
      <c r="DI29" s="79">
        <v>85.506944444444443</v>
      </c>
      <c r="DJ29" s="31">
        <f t="shared" si="18"/>
        <v>39</v>
      </c>
      <c r="DK29" s="22">
        <v>35</v>
      </c>
      <c r="DL29" s="22">
        <v>4</v>
      </c>
      <c r="DM29" s="24">
        <v>23254</v>
      </c>
      <c r="DN29" s="34">
        <v>32037.85</v>
      </c>
      <c r="DO29" s="34">
        <v>7774.3296250000003</v>
      </c>
      <c r="DP29" s="34"/>
      <c r="DQ29" s="54">
        <v>940</v>
      </c>
      <c r="DR29" s="34">
        <v>812.84</v>
      </c>
      <c r="DS29" s="34">
        <v>700</v>
      </c>
      <c r="DT29" s="34">
        <v>10456.150036874998</v>
      </c>
      <c r="DU29" s="34">
        <f>1394.5+2350</f>
        <v>3744.5</v>
      </c>
      <c r="DV29" s="34">
        <v>17368.66</v>
      </c>
      <c r="DW29" s="34"/>
      <c r="DX29" s="34">
        <f t="shared" si="37"/>
        <v>73834.329661874988</v>
      </c>
      <c r="DY29" s="34"/>
      <c r="DZ29" s="34"/>
      <c r="EA29" s="54"/>
      <c r="EB29" s="34"/>
      <c r="EC29" s="34"/>
      <c r="ED29" s="34"/>
      <c r="EE29" s="34"/>
      <c r="EF29" s="34">
        <f t="shared" si="38"/>
        <v>0</v>
      </c>
      <c r="EG29" s="35">
        <f t="shared" si="72"/>
        <v>0.11599045346062052</v>
      </c>
      <c r="EH29" s="36">
        <f t="shared" ref="EH29:EH36" si="73">BW29/C29</f>
        <v>1.7411694510739857</v>
      </c>
      <c r="EI29" s="34">
        <f t="shared" si="19"/>
        <v>5.0602652088187918</v>
      </c>
      <c r="EJ29" s="37">
        <f t="shared" ref="EJ29:EJ36" si="74">DX29/C29</f>
        <v>8.8107791959278021</v>
      </c>
      <c r="EK29" s="36">
        <f t="shared" si="20"/>
        <v>0.90599192797267925</v>
      </c>
      <c r="EL29" s="38">
        <f t="shared" ref="EL29:EL36" si="75">(CQ29+DC29)/C29*1000</f>
        <v>68.377088305489266</v>
      </c>
      <c r="EM29" s="39">
        <f t="shared" ref="EM29:EM36" si="76">DI29/C29</f>
        <v>1.0203692654468311E-2</v>
      </c>
      <c r="EN29" s="40">
        <f t="shared" si="9"/>
        <v>16.682098765432098</v>
      </c>
      <c r="EO29" s="34">
        <f t="shared" si="10"/>
        <v>102575</v>
      </c>
      <c r="EP29" s="34">
        <f t="shared" si="11"/>
        <v>44451</v>
      </c>
      <c r="EQ29" s="34">
        <f t="shared" si="12"/>
        <v>2072</v>
      </c>
      <c r="ER29" s="34">
        <f t="shared" si="13"/>
        <v>3626</v>
      </c>
      <c r="ES29" s="34">
        <f t="shared" si="21"/>
        <v>85.506944444444443</v>
      </c>
      <c r="ET29" s="34">
        <f t="shared" si="22"/>
        <v>1200</v>
      </c>
      <c r="EU29" s="34">
        <f t="shared" si="23"/>
        <v>7800</v>
      </c>
      <c r="EV29" s="34">
        <f t="shared" si="14"/>
        <v>504</v>
      </c>
      <c r="EW29" s="14">
        <f t="shared" si="24"/>
        <v>162313.50694444444</v>
      </c>
      <c r="EX29" s="145">
        <f t="shared" si="25"/>
        <v>48666.506944444445</v>
      </c>
    </row>
    <row r="30" spans="1:154" x14ac:dyDescent="0.2">
      <c r="A30" s="14" t="s">
        <v>155</v>
      </c>
      <c r="B30" s="87" t="s">
        <v>342</v>
      </c>
      <c r="C30" s="16">
        <v>21357</v>
      </c>
      <c r="D30" s="16">
        <v>3446</v>
      </c>
      <c r="E30" s="17" t="s">
        <v>343</v>
      </c>
      <c r="F30" s="17">
        <v>20030</v>
      </c>
      <c r="G30" s="88" t="s">
        <v>342</v>
      </c>
      <c r="H30" s="17" t="s">
        <v>344</v>
      </c>
      <c r="I30" s="17" t="s">
        <v>345</v>
      </c>
      <c r="J30" s="17" t="s">
        <v>346</v>
      </c>
      <c r="K30" s="17" t="s">
        <v>347</v>
      </c>
      <c r="L30" s="20">
        <v>1962</v>
      </c>
      <c r="M30" s="20" t="s">
        <v>150</v>
      </c>
      <c r="N30" s="20">
        <v>700</v>
      </c>
      <c r="O30" s="20">
        <v>740</v>
      </c>
      <c r="P30" s="20">
        <v>90</v>
      </c>
      <c r="Q30" s="20">
        <v>76</v>
      </c>
      <c r="R30" s="20">
        <v>7</v>
      </c>
      <c r="S30" s="20">
        <v>4</v>
      </c>
      <c r="T30" s="20" t="s">
        <v>348</v>
      </c>
      <c r="U30" s="20" t="s">
        <v>180</v>
      </c>
      <c r="V30" s="20" t="s">
        <v>154</v>
      </c>
      <c r="W30" s="20" t="s">
        <v>153</v>
      </c>
      <c r="X30" s="20">
        <v>18</v>
      </c>
      <c r="Y30" s="20">
        <v>0</v>
      </c>
      <c r="Z30" s="20">
        <v>1</v>
      </c>
      <c r="AA30" s="20">
        <v>1</v>
      </c>
      <c r="AB30" s="20">
        <v>0</v>
      </c>
      <c r="AC30" s="20">
        <v>1</v>
      </c>
      <c r="AD30" s="20">
        <v>1</v>
      </c>
      <c r="AE30" s="20">
        <v>1</v>
      </c>
      <c r="AF30" s="20">
        <v>0</v>
      </c>
      <c r="AG30" s="20">
        <v>0</v>
      </c>
      <c r="AH30" s="20">
        <v>0</v>
      </c>
      <c r="AI30" s="14">
        <f t="shared" si="0"/>
        <v>3</v>
      </c>
      <c r="AJ30" s="19">
        <f t="shared" si="0"/>
        <v>2</v>
      </c>
      <c r="AK30" s="20">
        <v>48</v>
      </c>
      <c r="AL30" s="14">
        <f t="shared" si="71"/>
        <v>5</v>
      </c>
      <c r="AM30" s="20">
        <v>1</v>
      </c>
      <c r="AN30" s="20">
        <v>24</v>
      </c>
      <c r="AO30" s="20">
        <v>0</v>
      </c>
      <c r="AP30" s="40">
        <v>0</v>
      </c>
      <c r="AQ30" s="20" t="s">
        <v>196</v>
      </c>
      <c r="AR30" s="20">
        <v>30.5</v>
      </c>
      <c r="AS30" s="21">
        <f t="shared" si="15"/>
        <v>2302</v>
      </c>
      <c r="AT30" s="22">
        <v>1473</v>
      </c>
      <c r="AU30" s="22">
        <v>829</v>
      </c>
      <c r="AV30" s="21">
        <v>22674</v>
      </c>
      <c r="AW30" s="21">
        <v>16820</v>
      </c>
      <c r="AX30" s="21">
        <v>5854</v>
      </c>
      <c r="AY30" s="21">
        <v>15154</v>
      </c>
      <c r="AZ30" s="21">
        <v>10632</v>
      </c>
      <c r="BA30" s="21">
        <v>4522</v>
      </c>
      <c r="BB30" s="21">
        <v>7520</v>
      </c>
      <c r="BC30" s="21">
        <v>6188</v>
      </c>
      <c r="BD30" s="21">
        <v>1332</v>
      </c>
      <c r="BE30" s="21">
        <v>3704</v>
      </c>
      <c r="BF30" s="21">
        <v>2623</v>
      </c>
      <c r="BG30" s="21">
        <v>1081</v>
      </c>
      <c r="BH30" s="21">
        <v>7274</v>
      </c>
      <c r="BI30" s="21">
        <v>6339</v>
      </c>
      <c r="BJ30" s="21">
        <v>935</v>
      </c>
      <c r="BK30" s="21">
        <v>1641</v>
      </c>
      <c r="BL30" s="21">
        <v>1581</v>
      </c>
      <c r="BM30" s="21">
        <v>60</v>
      </c>
      <c r="BN30" s="23">
        <f t="shared" si="31"/>
        <v>8915</v>
      </c>
      <c r="BO30" s="21">
        <v>6385</v>
      </c>
      <c r="BP30" s="21">
        <v>5556</v>
      </c>
      <c r="BQ30" s="21">
        <v>829</v>
      </c>
      <c r="BR30" s="27">
        <v>2136</v>
      </c>
      <c r="BS30" s="27">
        <v>2019</v>
      </c>
      <c r="BT30" s="27">
        <v>117</v>
      </c>
      <c r="BU30" s="23">
        <f t="shared" si="32"/>
        <v>8521</v>
      </c>
      <c r="BV30" s="24">
        <f t="shared" si="16"/>
        <v>43814</v>
      </c>
      <c r="BW30" s="24">
        <f t="shared" si="17"/>
        <v>35293</v>
      </c>
      <c r="BX30" s="16">
        <v>321</v>
      </c>
      <c r="BY30" s="25">
        <v>2291</v>
      </c>
      <c r="BZ30" s="26">
        <v>116</v>
      </c>
      <c r="CA30" s="27">
        <v>32782</v>
      </c>
      <c r="CB30" s="27">
        <v>7119</v>
      </c>
      <c r="CC30" s="27">
        <v>1108</v>
      </c>
      <c r="CD30" s="27"/>
      <c r="CE30" s="27"/>
      <c r="CF30" s="27">
        <v>25</v>
      </c>
      <c r="CG30" s="27">
        <v>2</v>
      </c>
      <c r="CH30" s="27">
        <v>1539</v>
      </c>
      <c r="CI30" s="27">
        <v>207</v>
      </c>
      <c r="CJ30" s="27">
        <v>2881</v>
      </c>
      <c r="CK30" s="27">
        <v>319</v>
      </c>
      <c r="CL30" s="24">
        <f t="shared" si="1"/>
        <v>35663</v>
      </c>
      <c r="CM30" s="28">
        <f t="shared" si="34"/>
        <v>848</v>
      </c>
      <c r="CN30" s="22">
        <v>831</v>
      </c>
      <c r="CO30" s="22">
        <v>17</v>
      </c>
      <c r="CP30" s="24">
        <f t="shared" si="2"/>
        <v>0</v>
      </c>
      <c r="CQ30" s="27">
        <v>1298</v>
      </c>
      <c r="CR30" s="27">
        <v>954</v>
      </c>
      <c r="CS30" s="27">
        <v>569</v>
      </c>
      <c r="CT30" s="27">
        <v>385</v>
      </c>
      <c r="CU30" s="27">
        <v>344</v>
      </c>
      <c r="CV30" s="27">
        <v>128</v>
      </c>
      <c r="CW30" s="27">
        <v>216</v>
      </c>
      <c r="CX30" s="21"/>
      <c r="CY30" s="27">
        <v>127</v>
      </c>
      <c r="CZ30" s="27">
        <v>50</v>
      </c>
      <c r="DA30" s="27">
        <v>6</v>
      </c>
      <c r="DB30" s="27">
        <v>5</v>
      </c>
      <c r="DC30" s="1">
        <v>103</v>
      </c>
      <c r="DD30" s="1">
        <v>97</v>
      </c>
      <c r="DE30" s="1">
        <v>6</v>
      </c>
      <c r="DF30" s="27">
        <v>28</v>
      </c>
      <c r="DG30" s="27">
        <v>0</v>
      </c>
      <c r="DH30" s="24">
        <v>4909</v>
      </c>
      <c r="DI30" s="24">
        <v>9526.1611111111106</v>
      </c>
      <c r="DJ30" s="31">
        <f t="shared" si="18"/>
        <v>253</v>
      </c>
      <c r="DK30" s="22">
        <v>233</v>
      </c>
      <c r="DL30" s="22">
        <v>20</v>
      </c>
      <c r="DM30" s="24">
        <v>31688</v>
      </c>
      <c r="DN30" s="33">
        <v>153700</v>
      </c>
      <c r="DO30" s="34">
        <v>20500</v>
      </c>
      <c r="DP30" s="34">
        <v>1505</v>
      </c>
      <c r="DQ30" s="33">
        <v>4500</v>
      </c>
      <c r="DR30" s="34"/>
      <c r="DS30" s="34">
        <v>21800</v>
      </c>
      <c r="DT30" s="34">
        <v>20186.865846374996</v>
      </c>
      <c r="DU30" s="34">
        <f>4030+11200</f>
        <v>15230</v>
      </c>
      <c r="DV30" s="54">
        <v>54000</v>
      </c>
      <c r="DW30" s="33"/>
      <c r="DX30" s="34">
        <f t="shared" si="37"/>
        <v>291421.865846375</v>
      </c>
      <c r="DY30" s="34"/>
      <c r="DZ30" s="34"/>
      <c r="EA30" s="34"/>
      <c r="EB30" s="34"/>
      <c r="EC30" s="34"/>
      <c r="ED30" s="34"/>
      <c r="EE30" s="34"/>
      <c r="EF30" s="34">
        <f t="shared" si="38"/>
        <v>0</v>
      </c>
      <c r="EG30" s="35">
        <f t="shared" si="72"/>
        <v>0.10778667415835558</v>
      </c>
      <c r="EH30" s="36">
        <f t="shared" si="73"/>
        <v>1.6525261038535375</v>
      </c>
      <c r="EI30" s="34">
        <f t="shared" si="19"/>
        <v>8.2572143441015218</v>
      </c>
      <c r="EJ30" s="37">
        <f t="shared" si="74"/>
        <v>13.645262248741631</v>
      </c>
      <c r="EK30" s="36">
        <f t="shared" si="20"/>
        <v>0.98962510164596362</v>
      </c>
      <c r="EL30" s="38">
        <f t="shared" si="75"/>
        <v>65.599100997331092</v>
      </c>
      <c r="EM30" s="39">
        <f t="shared" si="76"/>
        <v>0.44604397205183832</v>
      </c>
      <c r="EN30" s="40">
        <f t="shared" si="9"/>
        <v>15.160295395308427</v>
      </c>
      <c r="EO30" s="34">
        <f t="shared" si="10"/>
        <v>249414</v>
      </c>
      <c r="EP30" s="34">
        <f t="shared" si="11"/>
        <v>70235</v>
      </c>
      <c r="EQ30" s="34">
        <f t="shared" si="12"/>
        <v>7408</v>
      </c>
      <c r="ER30" s="34">
        <f t="shared" si="13"/>
        <v>4272</v>
      </c>
      <c r="ES30" s="34">
        <f t="shared" si="21"/>
        <v>9526.1611111111106</v>
      </c>
      <c r="ET30" s="34">
        <f t="shared" si="22"/>
        <v>3600</v>
      </c>
      <c r="EU30" s="34">
        <f t="shared" si="23"/>
        <v>30000</v>
      </c>
      <c r="EV30" s="34">
        <f t="shared" si="14"/>
        <v>1044</v>
      </c>
      <c r="EW30" s="14">
        <f t="shared" si="24"/>
        <v>375499.16111111111</v>
      </c>
      <c r="EX30" s="145">
        <f t="shared" si="25"/>
        <v>85077.161111111112</v>
      </c>
    </row>
    <row r="31" spans="1:154" ht="28.5" x14ac:dyDescent="0.2">
      <c r="A31" s="14" t="s">
        <v>163</v>
      </c>
      <c r="B31" s="64" t="s">
        <v>349</v>
      </c>
      <c r="C31" s="16">
        <v>80932</v>
      </c>
      <c r="D31" s="16">
        <v>11459</v>
      </c>
      <c r="E31" s="89" t="str">
        <f>E41</f>
        <v>Via Dante Alighieri, 6</v>
      </c>
      <c r="F31" s="89">
        <f>F41</f>
        <v>20099</v>
      </c>
      <c r="G31" s="65" t="s">
        <v>349</v>
      </c>
      <c r="H31" s="89" t="str">
        <f>H41</f>
        <v>02/36574324</v>
      </c>
      <c r="I31" s="89" t="str">
        <f>I41</f>
        <v>O226225490</v>
      </c>
      <c r="J31" s="89" t="str">
        <f>J41</f>
        <v>O224961</v>
      </c>
      <c r="K31" s="89">
        <v>22496506</v>
      </c>
      <c r="L31" s="89">
        <f>L41</f>
        <v>1951</v>
      </c>
      <c r="M31" s="89" t="str">
        <f>M41</f>
        <v>ce</v>
      </c>
      <c r="N31" s="14">
        <f t="shared" ref="N31:S31" si="77">N41+N42+N43</f>
        <v>855</v>
      </c>
      <c r="O31" s="14">
        <f t="shared" si="77"/>
        <v>2165</v>
      </c>
      <c r="P31" s="14">
        <f t="shared" si="77"/>
        <v>140</v>
      </c>
      <c r="Q31" s="14">
        <f t="shared" si="77"/>
        <v>300</v>
      </c>
      <c r="R31" s="14">
        <f t="shared" si="77"/>
        <v>21</v>
      </c>
      <c r="S31" s="14">
        <f t="shared" si="77"/>
        <v>14</v>
      </c>
      <c r="T31" s="14" t="str">
        <f>T41</f>
        <v>Tiziana Gatti</v>
      </c>
      <c r="U31" s="14" t="str">
        <f>U41</f>
        <v>Laurea</v>
      </c>
      <c r="V31" s="14" t="str">
        <f>V41</f>
        <v>no</v>
      </c>
      <c r="W31" s="14" t="str">
        <f>W41</f>
        <v>si</v>
      </c>
      <c r="X31" s="14">
        <v>36</v>
      </c>
      <c r="Y31" s="14">
        <f t="shared" ref="Y31:AH31" si="78">Y41+Y42+Y43</f>
        <v>1</v>
      </c>
      <c r="Z31" s="14">
        <f t="shared" si="78"/>
        <v>0</v>
      </c>
      <c r="AA31" s="14">
        <f t="shared" si="78"/>
        <v>2</v>
      </c>
      <c r="AB31" s="14">
        <f t="shared" si="78"/>
        <v>0</v>
      </c>
      <c r="AC31" s="14">
        <f t="shared" si="78"/>
        <v>12</v>
      </c>
      <c r="AD31" s="14">
        <f t="shared" si="78"/>
        <v>2</v>
      </c>
      <c r="AE31" s="14">
        <f t="shared" si="78"/>
        <v>6</v>
      </c>
      <c r="AF31" s="14">
        <f t="shared" si="78"/>
        <v>1</v>
      </c>
      <c r="AG31" s="14">
        <f t="shared" si="78"/>
        <v>0</v>
      </c>
      <c r="AH31" s="14">
        <f t="shared" si="78"/>
        <v>0</v>
      </c>
      <c r="AI31" s="14">
        <f t="shared" si="0"/>
        <v>21</v>
      </c>
      <c r="AJ31" s="19">
        <f t="shared" si="0"/>
        <v>3</v>
      </c>
      <c r="AK31" s="14">
        <f>AK41+AK42+AK43</f>
        <v>68</v>
      </c>
      <c r="AL31" s="14">
        <f t="shared" si="71"/>
        <v>24</v>
      </c>
      <c r="AM31" s="14">
        <f>AM41+AM42+AM43</f>
        <v>0</v>
      </c>
      <c r="AN31" s="14">
        <f>AN41+AN42+AN43</f>
        <v>0</v>
      </c>
      <c r="AO31" s="14">
        <f>AO41+AO42+AO43</f>
        <v>0</v>
      </c>
      <c r="AP31" s="40">
        <v>0</v>
      </c>
      <c r="AQ31" s="14" t="s">
        <v>154</v>
      </c>
      <c r="AR31" s="39">
        <v>45.5</v>
      </c>
      <c r="AS31" s="21">
        <f t="shared" si="15"/>
        <v>8597</v>
      </c>
      <c r="AT31" s="24">
        <f t="shared" ref="AT31:AU31" si="79">AT41+AT42+AT43</f>
        <v>5712</v>
      </c>
      <c r="AU31" s="24">
        <f t="shared" si="79"/>
        <v>2885</v>
      </c>
      <c r="AV31" s="24">
        <f>AV41+AV42+AV43</f>
        <v>78356</v>
      </c>
      <c r="AW31" s="24">
        <f t="shared" ref="AW31:BT31" si="80">AW41+AW42+AW43</f>
        <v>51925</v>
      </c>
      <c r="AX31" s="24">
        <f t="shared" si="80"/>
        <v>26431</v>
      </c>
      <c r="AY31" s="24">
        <f t="shared" si="80"/>
        <v>53592</v>
      </c>
      <c r="AZ31" s="24">
        <f t="shared" si="80"/>
        <v>32610</v>
      </c>
      <c r="BA31" s="24">
        <f t="shared" si="80"/>
        <v>20982</v>
      </c>
      <c r="BB31" s="24">
        <f t="shared" si="80"/>
        <v>24764</v>
      </c>
      <c r="BC31" s="24">
        <f t="shared" si="80"/>
        <v>19315</v>
      </c>
      <c r="BD31" s="24">
        <f t="shared" si="80"/>
        <v>5449</v>
      </c>
      <c r="BE31" s="24">
        <f t="shared" si="80"/>
        <v>25413</v>
      </c>
      <c r="BF31" s="24">
        <f t="shared" si="80"/>
        <v>21226</v>
      </c>
      <c r="BG31" s="24">
        <f t="shared" si="80"/>
        <v>4187</v>
      </c>
      <c r="BH31" s="24">
        <f t="shared" si="80"/>
        <v>35767</v>
      </c>
      <c r="BI31" s="24">
        <f t="shared" si="80"/>
        <v>33215</v>
      </c>
      <c r="BJ31" s="24">
        <f t="shared" si="80"/>
        <v>2552</v>
      </c>
      <c r="BK31" s="24">
        <f t="shared" si="80"/>
        <v>7800</v>
      </c>
      <c r="BL31" s="24">
        <f t="shared" si="80"/>
        <v>7243</v>
      </c>
      <c r="BM31" s="24">
        <f t="shared" si="80"/>
        <v>557</v>
      </c>
      <c r="BN31" s="23">
        <f t="shared" si="31"/>
        <v>43567</v>
      </c>
      <c r="BO31" s="24">
        <f t="shared" si="80"/>
        <v>45815</v>
      </c>
      <c r="BP31" s="24">
        <f t="shared" si="80"/>
        <v>41872</v>
      </c>
      <c r="BQ31" s="24">
        <f t="shared" si="80"/>
        <v>3943</v>
      </c>
      <c r="BR31" s="24">
        <f t="shared" si="80"/>
        <v>14389</v>
      </c>
      <c r="BS31" s="24">
        <f t="shared" si="80"/>
        <v>13538</v>
      </c>
      <c r="BT31" s="24">
        <f t="shared" si="80"/>
        <v>851</v>
      </c>
      <c r="BU31" s="23">
        <f t="shared" si="32"/>
        <v>60204</v>
      </c>
      <c r="BV31" s="24">
        <f t="shared" si="16"/>
        <v>207540</v>
      </c>
      <c r="BW31" s="24">
        <f t="shared" si="17"/>
        <v>147336</v>
      </c>
      <c r="BX31" s="16">
        <v>1118</v>
      </c>
      <c r="BY31" s="25">
        <v>9931</v>
      </c>
      <c r="BZ31" s="26">
        <v>656</v>
      </c>
      <c r="CA31" s="24">
        <f t="shared" ref="CA31:DW31" si="81">CA41+CA42+CA43</f>
        <v>71410</v>
      </c>
      <c r="CB31" s="24">
        <f t="shared" si="81"/>
        <v>19371</v>
      </c>
      <c r="CC31" s="24">
        <f t="shared" si="81"/>
        <v>1670</v>
      </c>
      <c r="CD31" s="24">
        <f t="shared" si="81"/>
        <v>0</v>
      </c>
      <c r="CE31" s="24">
        <f t="shared" si="81"/>
        <v>0</v>
      </c>
      <c r="CF31" s="24">
        <f t="shared" si="81"/>
        <v>604</v>
      </c>
      <c r="CG31" s="24">
        <f t="shared" si="81"/>
        <v>182</v>
      </c>
      <c r="CH31" s="24">
        <f t="shared" si="81"/>
        <v>4515</v>
      </c>
      <c r="CI31" s="24">
        <f t="shared" si="81"/>
        <v>327</v>
      </c>
      <c r="CJ31" s="24">
        <f t="shared" si="81"/>
        <v>7298</v>
      </c>
      <c r="CK31" s="24">
        <f t="shared" si="81"/>
        <v>870</v>
      </c>
      <c r="CL31" s="24">
        <f t="shared" si="1"/>
        <v>78708</v>
      </c>
      <c r="CM31" s="28">
        <f t="shared" si="34"/>
        <v>3368</v>
      </c>
      <c r="CN31" s="24">
        <f>CN41+CN42+CN43</f>
        <v>3003</v>
      </c>
      <c r="CO31" s="24">
        <f t="shared" si="81"/>
        <v>365</v>
      </c>
      <c r="CP31" s="24">
        <f t="shared" si="2"/>
        <v>0</v>
      </c>
      <c r="CQ31" s="24">
        <f t="shared" si="81"/>
        <v>3404</v>
      </c>
      <c r="CR31" s="24">
        <f t="shared" si="81"/>
        <v>2330</v>
      </c>
      <c r="CS31" s="24">
        <f t="shared" si="81"/>
        <v>1088</v>
      </c>
      <c r="CT31" s="24">
        <f t="shared" si="81"/>
        <v>1242</v>
      </c>
      <c r="CU31" s="24">
        <f t="shared" si="81"/>
        <v>1074</v>
      </c>
      <c r="CV31" s="24">
        <f t="shared" si="81"/>
        <v>775</v>
      </c>
      <c r="CW31" s="24">
        <f t="shared" si="81"/>
        <v>299</v>
      </c>
      <c r="CX31" s="24">
        <f t="shared" si="81"/>
        <v>0</v>
      </c>
      <c r="CY31" s="24">
        <f t="shared" si="81"/>
        <v>356</v>
      </c>
      <c r="CZ31" s="24">
        <f t="shared" si="81"/>
        <v>118</v>
      </c>
      <c r="DA31" s="24">
        <f t="shared" si="81"/>
        <v>13</v>
      </c>
      <c r="DB31" s="24">
        <f t="shared" si="81"/>
        <v>8</v>
      </c>
      <c r="DC31" s="1">
        <f>DC41+DC42+DC43</f>
        <v>134</v>
      </c>
      <c r="DD31" s="1">
        <f t="shared" ref="DD31:DE31" si="82">DD41+DD42+DD43</f>
        <v>108</v>
      </c>
      <c r="DE31" s="1">
        <f t="shared" si="82"/>
        <v>26</v>
      </c>
      <c r="DF31" s="24">
        <f t="shared" si="81"/>
        <v>224</v>
      </c>
      <c r="DG31" s="24">
        <f t="shared" si="81"/>
        <v>28</v>
      </c>
      <c r="DH31" s="24">
        <f t="shared" si="81"/>
        <v>17211</v>
      </c>
      <c r="DI31" s="24">
        <f t="shared" si="81"/>
        <v>6200.0986111111106</v>
      </c>
      <c r="DJ31" s="31">
        <f t="shared" si="18"/>
        <v>869</v>
      </c>
      <c r="DK31" s="24">
        <f t="shared" si="81"/>
        <v>690</v>
      </c>
      <c r="DL31" s="24">
        <f t="shared" si="81"/>
        <v>179</v>
      </c>
      <c r="DM31" s="24">
        <v>230620</v>
      </c>
      <c r="DN31" s="34">
        <f t="shared" si="81"/>
        <v>822165.87</v>
      </c>
      <c r="DO31" s="34">
        <f t="shared" si="81"/>
        <v>33241.01</v>
      </c>
      <c r="DP31" s="34">
        <f t="shared" si="81"/>
        <v>0</v>
      </c>
      <c r="DQ31" s="34">
        <f t="shared" si="81"/>
        <v>9503.8799999999992</v>
      </c>
      <c r="DR31" s="34">
        <f t="shared" si="81"/>
        <v>0</v>
      </c>
      <c r="DS31" s="34">
        <f t="shared" si="81"/>
        <v>21163.97</v>
      </c>
      <c r="DT31" s="34">
        <f t="shared" si="81"/>
        <v>65119.070770999999</v>
      </c>
      <c r="DU31" s="34">
        <f t="shared" si="81"/>
        <v>5600</v>
      </c>
      <c r="DV31" s="34">
        <f t="shared" si="81"/>
        <v>124477.16</v>
      </c>
      <c r="DW31" s="34">
        <f t="shared" si="81"/>
        <v>0</v>
      </c>
      <c r="DX31" s="34">
        <f t="shared" si="37"/>
        <v>1081270.960771</v>
      </c>
      <c r="DY31" s="34"/>
      <c r="DZ31" s="34"/>
      <c r="EA31" s="34"/>
      <c r="EB31" s="34"/>
      <c r="EC31" s="34"/>
      <c r="ED31" s="34"/>
      <c r="EE31" s="34"/>
      <c r="EF31" s="34">
        <f t="shared" si="38"/>
        <v>0</v>
      </c>
      <c r="EG31" s="35">
        <f t="shared" si="72"/>
        <v>0.10622497899471162</v>
      </c>
      <c r="EH31" s="36">
        <f t="shared" si="73"/>
        <v>1.820491276627292</v>
      </c>
      <c r="EI31" s="34">
        <f t="shared" si="19"/>
        <v>7.3388103435073573</v>
      </c>
      <c r="EJ31" s="37">
        <f t="shared" si="74"/>
        <v>13.360240211177285</v>
      </c>
      <c r="EK31" s="36">
        <f t="shared" si="20"/>
        <v>1.8719316969050159</v>
      </c>
      <c r="EL31" s="38">
        <f t="shared" si="75"/>
        <v>43.715711955715904</v>
      </c>
      <c r="EM31" s="39">
        <f t="shared" si="76"/>
        <v>7.6608740808470202E-2</v>
      </c>
      <c r="EN31" s="40">
        <f t="shared" si="9"/>
        <v>19.073281377224614</v>
      </c>
      <c r="EO31" s="34">
        <f t="shared" si="10"/>
        <v>861916</v>
      </c>
      <c r="EP31" s="34">
        <f t="shared" si="11"/>
        <v>503965</v>
      </c>
      <c r="EQ31" s="34">
        <f t="shared" si="12"/>
        <v>50826</v>
      </c>
      <c r="ER31" s="34">
        <f t="shared" si="13"/>
        <v>28778</v>
      </c>
      <c r="ES31" s="34">
        <f t="shared" si="21"/>
        <v>6200.0986111111106</v>
      </c>
      <c r="ET31" s="34">
        <f t="shared" si="22"/>
        <v>7800</v>
      </c>
      <c r="EU31" s="34">
        <f t="shared" si="23"/>
        <v>70800</v>
      </c>
      <c r="EV31" s="34">
        <f t="shared" si="14"/>
        <v>5904</v>
      </c>
      <c r="EW31" s="14">
        <f t="shared" si="24"/>
        <v>1536189.0986111111</v>
      </c>
      <c r="EX31" s="145">
        <f t="shared" si="25"/>
        <v>544847.09861111105</v>
      </c>
    </row>
    <row r="32" spans="1:154" x14ac:dyDescent="0.2">
      <c r="A32" s="14" t="s">
        <v>155</v>
      </c>
      <c r="B32" s="64" t="s">
        <v>350</v>
      </c>
      <c r="C32" s="16">
        <v>19990</v>
      </c>
      <c r="D32" s="16">
        <v>3245</v>
      </c>
      <c r="E32" s="14" t="s">
        <v>351</v>
      </c>
      <c r="F32" s="14">
        <v>20019</v>
      </c>
      <c r="G32" s="65" t="s">
        <v>350</v>
      </c>
      <c r="H32" s="14" t="s">
        <v>352</v>
      </c>
      <c r="I32" s="14" t="s">
        <v>353</v>
      </c>
      <c r="J32" s="14" t="s">
        <v>354</v>
      </c>
      <c r="K32" s="17" t="s">
        <v>355</v>
      </c>
      <c r="L32" s="14">
        <v>1979</v>
      </c>
      <c r="M32" s="14" t="s">
        <v>193</v>
      </c>
      <c r="N32" s="14">
        <v>692</v>
      </c>
      <c r="O32" s="14">
        <v>793</v>
      </c>
      <c r="P32" s="14">
        <v>30</v>
      </c>
      <c r="Q32" s="14">
        <v>80</v>
      </c>
      <c r="R32" s="14">
        <v>5</v>
      </c>
      <c r="S32" s="14">
        <v>4</v>
      </c>
      <c r="T32" s="14" t="s">
        <v>356</v>
      </c>
      <c r="U32" s="14" t="s">
        <v>180</v>
      </c>
      <c r="V32" s="14" t="s">
        <v>154</v>
      </c>
      <c r="W32" s="14" t="s">
        <v>153</v>
      </c>
      <c r="X32" s="14">
        <v>18</v>
      </c>
      <c r="Y32" s="14">
        <v>0</v>
      </c>
      <c r="Z32" s="14">
        <v>0</v>
      </c>
      <c r="AA32" s="14">
        <v>0</v>
      </c>
      <c r="AB32" s="14">
        <v>1</v>
      </c>
      <c r="AC32" s="14">
        <v>0</v>
      </c>
      <c r="AD32" s="14">
        <v>3</v>
      </c>
      <c r="AE32" s="14">
        <v>0</v>
      </c>
      <c r="AF32" s="14">
        <v>0</v>
      </c>
      <c r="AG32" s="14">
        <v>0</v>
      </c>
      <c r="AH32" s="14">
        <v>0</v>
      </c>
      <c r="AI32" s="14">
        <f t="shared" si="0"/>
        <v>0</v>
      </c>
      <c r="AJ32" s="19">
        <f t="shared" si="0"/>
        <v>4</v>
      </c>
      <c r="AK32" s="66">
        <v>72</v>
      </c>
      <c r="AL32" s="14">
        <f t="shared" si="71"/>
        <v>4</v>
      </c>
      <c r="AM32" s="14">
        <v>0</v>
      </c>
      <c r="AN32" s="14">
        <v>0</v>
      </c>
      <c r="AO32" s="14">
        <v>0</v>
      </c>
      <c r="AP32" s="40">
        <v>0</v>
      </c>
      <c r="AQ32" s="14" t="s">
        <v>154</v>
      </c>
      <c r="AR32" s="39">
        <v>25</v>
      </c>
      <c r="AS32" s="21">
        <f t="shared" si="15"/>
        <v>2696</v>
      </c>
      <c r="AT32" s="22">
        <v>1723</v>
      </c>
      <c r="AU32" s="22">
        <v>973</v>
      </c>
      <c r="AV32" s="21">
        <v>17647</v>
      </c>
      <c r="AW32" s="21">
        <v>13414</v>
      </c>
      <c r="AX32" s="21">
        <v>4233</v>
      </c>
      <c r="AY32" s="21">
        <v>13479</v>
      </c>
      <c r="AZ32" s="21">
        <v>9876</v>
      </c>
      <c r="BA32" s="21">
        <v>3603</v>
      </c>
      <c r="BB32" s="21">
        <v>4168</v>
      </c>
      <c r="BC32" s="21">
        <v>3538</v>
      </c>
      <c r="BD32" s="21">
        <v>630</v>
      </c>
      <c r="BE32" s="21">
        <v>5781</v>
      </c>
      <c r="BF32" s="21">
        <v>4920</v>
      </c>
      <c r="BG32" s="21">
        <v>861</v>
      </c>
      <c r="BH32" s="21">
        <v>7476</v>
      </c>
      <c r="BI32" s="21">
        <v>6980</v>
      </c>
      <c r="BJ32" s="21">
        <v>496</v>
      </c>
      <c r="BK32" s="21">
        <v>2108</v>
      </c>
      <c r="BL32" s="21">
        <v>1989</v>
      </c>
      <c r="BM32" s="21">
        <v>119</v>
      </c>
      <c r="BN32" s="23">
        <f t="shared" si="31"/>
        <v>9584</v>
      </c>
      <c r="BO32" s="21">
        <v>10002</v>
      </c>
      <c r="BP32" s="21">
        <v>8989</v>
      </c>
      <c r="BQ32" s="21">
        <v>1013</v>
      </c>
      <c r="BR32" s="21">
        <v>3918</v>
      </c>
      <c r="BS32" s="21">
        <v>3696</v>
      </c>
      <c r="BT32" s="21">
        <v>222</v>
      </c>
      <c r="BU32" s="23">
        <f t="shared" si="32"/>
        <v>13920</v>
      </c>
      <c r="BV32" s="24">
        <f t="shared" si="16"/>
        <v>46932</v>
      </c>
      <c r="BW32" s="24">
        <f t="shared" si="17"/>
        <v>33012</v>
      </c>
      <c r="BX32" s="16">
        <v>377</v>
      </c>
      <c r="BY32" s="25">
        <v>3035</v>
      </c>
      <c r="BZ32" s="26">
        <v>179</v>
      </c>
      <c r="CA32" s="27">
        <v>27090</v>
      </c>
      <c r="CB32" s="27">
        <v>4967</v>
      </c>
      <c r="CC32" s="27">
        <v>718</v>
      </c>
      <c r="CD32" s="27"/>
      <c r="CE32" s="27"/>
      <c r="CF32" s="27">
        <v>86</v>
      </c>
      <c r="CG32" s="27">
        <v>74</v>
      </c>
      <c r="CH32" s="27">
        <v>1750</v>
      </c>
      <c r="CI32" s="27">
        <v>171</v>
      </c>
      <c r="CJ32" s="27">
        <v>2799</v>
      </c>
      <c r="CK32" s="27">
        <v>322</v>
      </c>
      <c r="CL32" s="24">
        <f t="shared" si="1"/>
        <v>29889</v>
      </c>
      <c r="CM32" s="28">
        <f t="shared" si="34"/>
        <v>2014</v>
      </c>
      <c r="CN32" s="22">
        <v>1974</v>
      </c>
      <c r="CO32" s="22">
        <v>40</v>
      </c>
      <c r="CP32" s="24">
        <f t="shared" si="2"/>
        <v>0</v>
      </c>
      <c r="CQ32" s="27">
        <v>1201</v>
      </c>
      <c r="CR32" s="27">
        <v>1015</v>
      </c>
      <c r="CS32" s="27">
        <v>601</v>
      </c>
      <c r="CT32" s="27">
        <v>414</v>
      </c>
      <c r="CU32" s="27">
        <v>186</v>
      </c>
      <c r="CV32" s="27">
        <v>146</v>
      </c>
      <c r="CW32" s="27">
        <v>40</v>
      </c>
      <c r="CX32" s="21"/>
      <c r="CY32" s="27">
        <v>67</v>
      </c>
      <c r="CZ32" s="27">
        <v>15</v>
      </c>
      <c r="DA32" s="27">
        <v>2</v>
      </c>
      <c r="DB32" s="27">
        <v>1</v>
      </c>
      <c r="DC32" s="1">
        <v>151</v>
      </c>
      <c r="DD32" s="1">
        <v>121</v>
      </c>
      <c r="DE32" s="1">
        <v>30</v>
      </c>
      <c r="DF32" s="27"/>
      <c r="DG32" s="27">
        <v>10</v>
      </c>
      <c r="DH32" s="79">
        <v>1520</v>
      </c>
      <c r="DI32" s="79">
        <v>596.94861111111106</v>
      </c>
      <c r="DJ32" s="31">
        <f t="shared" si="18"/>
        <v>128</v>
      </c>
      <c r="DK32" s="22">
        <v>119</v>
      </c>
      <c r="DL32" s="22">
        <v>9</v>
      </c>
      <c r="DM32" s="24">
        <v>50245</v>
      </c>
      <c r="DN32" s="54">
        <v>109000</v>
      </c>
      <c r="DO32" s="54">
        <v>15540.7665</v>
      </c>
      <c r="DP32" s="34"/>
      <c r="DQ32" s="54">
        <v>1500</v>
      </c>
      <c r="DR32" s="34"/>
      <c r="DS32" s="34">
        <v>5000</v>
      </c>
      <c r="DT32" s="34">
        <v>18936.3153275</v>
      </c>
      <c r="DU32" s="34">
        <f>4000+1550</f>
        <v>5550</v>
      </c>
      <c r="DV32" s="54">
        <v>60000</v>
      </c>
      <c r="DW32" s="34"/>
      <c r="DX32" s="34">
        <f t="shared" si="37"/>
        <v>215527.08182749999</v>
      </c>
      <c r="DY32" s="34"/>
      <c r="DZ32" s="34"/>
      <c r="EA32" s="34"/>
      <c r="EB32" s="34"/>
      <c r="EC32" s="34"/>
      <c r="ED32" s="34"/>
      <c r="EE32" s="34"/>
      <c r="EF32" s="34">
        <f t="shared" si="38"/>
        <v>0</v>
      </c>
      <c r="EG32" s="35">
        <f t="shared" si="72"/>
        <v>0.13486743371685844</v>
      </c>
      <c r="EH32" s="36">
        <f t="shared" si="73"/>
        <v>1.6514257128564283</v>
      </c>
      <c r="EI32" s="34">
        <f t="shared" si="19"/>
        <v>6.5287496009784318</v>
      </c>
      <c r="EJ32" s="37">
        <f t="shared" si="74"/>
        <v>10.781744963856928</v>
      </c>
      <c r="EK32" s="36">
        <f t="shared" si="20"/>
        <v>1.1044866004215597</v>
      </c>
      <c r="EL32" s="38">
        <f t="shared" si="75"/>
        <v>67.633816908454222</v>
      </c>
      <c r="EM32" s="39">
        <f t="shared" si="76"/>
        <v>2.9862361736423766E-2</v>
      </c>
      <c r="EN32" s="40">
        <f t="shared" si="9"/>
        <v>13.853115727002967</v>
      </c>
      <c r="EO32" s="34">
        <f t="shared" si="10"/>
        <v>194117</v>
      </c>
      <c r="EP32" s="34">
        <f t="shared" si="11"/>
        <v>110022</v>
      </c>
      <c r="EQ32" s="34">
        <f t="shared" si="12"/>
        <v>11562</v>
      </c>
      <c r="ER32" s="34">
        <f t="shared" si="13"/>
        <v>7836</v>
      </c>
      <c r="ES32" s="34">
        <f t="shared" si="21"/>
        <v>596.94861111111106</v>
      </c>
      <c r="ET32" s="34">
        <f t="shared" si="22"/>
        <v>1200</v>
      </c>
      <c r="EU32" s="34">
        <f t="shared" si="23"/>
        <v>9000</v>
      </c>
      <c r="EV32" s="34">
        <f t="shared" si="14"/>
        <v>1611</v>
      </c>
      <c r="EW32" s="14">
        <f t="shared" si="24"/>
        <v>335944.94861111109</v>
      </c>
      <c r="EX32" s="145">
        <f t="shared" si="25"/>
        <v>120065.94861111112</v>
      </c>
    </row>
    <row r="33" spans="1:154" x14ac:dyDescent="0.2">
      <c r="A33" s="14" t="s">
        <v>155</v>
      </c>
      <c r="B33" s="64" t="s">
        <v>357</v>
      </c>
      <c r="C33" s="16">
        <v>14093</v>
      </c>
      <c r="D33" s="16">
        <v>2393</v>
      </c>
      <c r="E33" s="14" t="s">
        <v>358</v>
      </c>
      <c r="F33" s="14">
        <v>20020</v>
      </c>
      <c r="G33" s="65" t="s">
        <v>357</v>
      </c>
      <c r="H33" s="14" t="s">
        <v>359</v>
      </c>
      <c r="I33" s="14">
        <v>0</v>
      </c>
      <c r="J33" s="14" t="s">
        <v>360</v>
      </c>
      <c r="K33" s="14" t="s">
        <v>361</v>
      </c>
      <c r="L33" s="14">
        <v>1967</v>
      </c>
      <c r="M33" s="14" t="s">
        <v>150</v>
      </c>
      <c r="N33" s="14">
        <v>156</v>
      </c>
      <c r="O33" s="14">
        <v>156</v>
      </c>
      <c r="P33" s="14"/>
      <c r="Q33" s="14">
        <v>26</v>
      </c>
      <c r="R33" s="14">
        <v>2</v>
      </c>
      <c r="S33" s="14">
        <v>3</v>
      </c>
      <c r="T33" s="14" t="s">
        <v>362</v>
      </c>
      <c r="U33" s="14" t="s">
        <v>152</v>
      </c>
      <c r="V33" s="14" t="s">
        <v>154</v>
      </c>
      <c r="W33" s="14" t="s">
        <v>153</v>
      </c>
      <c r="X33" s="14">
        <v>6</v>
      </c>
      <c r="Y33" s="14">
        <v>0</v>
      </c>
      <c r="Z33" s="14">
        <v>0</v>
      </c>
      <c r="AA33" s="14">
        <v>0</v>
      </c>
      <c r="AB33" s="14">
        <v>1</v>
      </c>
      <c r="AC33" s="14">
        <v>2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f t="shared" si="0"/>
        <v>2</v>
      </c>
      <c r="AJ33" s="19">
        <f t="shared" si="0"/>
        <v>1</v>
      </c>
      <c r="AK33" s="66">
        <v>6</v>
      </c>
      <c r="AL33" s="14">
        <f t="shared" si="71"/>
        <v>3</v>
      </c>
      <c r="AM33" s="14">
        <v>0</v>
      </c>
      <c r="AN33" s="14">
        <v>0</v>
      </c>
      <c r="AO33" s="14">
        <v>0</v>
      </c>
      <c r="AP33" s="40">
        <v>0</v>
      </c>
      <c r="AQ33" s="14" t="s">
        <v>154</v>
      </c>
      <c r="AR33" s="39">
        <v>24</v>
      </c>
      <c r="AS33" s="21">
        <f t="shared" si="15"/>
        <v>1207</v>
      </c>
      <c r="AT33" s="22">
        <v>1023</v>
      </c>
      <c r="AU33" s="22">
        <v>184</v>
      </c>
      <c r="AV33" s="21">
        <v>11505</v>
      </c>
      <c r="AW33" s="21">
        <v>9576</v>
      </c>
      <c r="AX33" s="21">
        <v>1929</v>
      </c>
      <c r="AY33" s="21">
        <v>9191</v>
      </c>
      <c r="AZ33" s="21">
        <v>7516</v>
      </c>
      <c r="BA33" s="21">
        <v>1675</v>
      </c>
      <c r="BB33" s="21">
        <v>2314</v>
      </c>
      <c r="BC33" s="21">
        <v>2060</v>
      </c>
      <c r="BD33" s="21">
        <v>254</v>
      </c>
      <c r="BE33" s="21">
        <v>514</v>
      </c>
      <c r="BF33" s="21">
        <v>380</v>
      </c>
      <c r="BG33" s="21">
        <v>134</v>
      </c>
      <c r="BH33" s="21">
        <v>2506</v>
      </c>
      <c r="BI33" s="21">
        <v>2382</v>
      </c>
      <c r="BJ33" s="21">
        <v>124</v>
      </c>
      <c r="BK33" s="21">
        <v>247</v>
      </c>
      <c r="BL33" s="21">
        <v>237</v>
      </c>
      <c r="BM33" s="21">
        <v>10</v>
      </c>
      <c r="BN33" s="23">
        <f t="shared" si="31"/>
        <v>2753</v>
      </c>
      <c r="BO33" s="21">
        <v>4509</v>
      </c>
      <c r="BP33" s="21">
        <v>4117</v>
      </c>
      <c r="BQ33" s="21">
        <v>392</v>
      </c>
      <c r="BR33" s="21">
        <v>1082</v>
      </c>
      <c r="BS33" s="21">
        <v>994</v>
      </c>
      <c r="BT33" s="21">
        <v>88</v>
      </c>
      <c r="BU33" s="23">
        <f t="shared" si="32"/>
        <v>5591</v>
      </c>
      <c r="BV33" s="24">
        <f t="shared" si="16"/>
        <v>20363</v>
      </c>
      <c r="BW33" s="24">
        <f t="shared" si="17"/>
        <v>14772</v>
      </c>
      <c r="BX33" s="16">
        <v>206</v>
      </c>
      <c r="BY33" s="25">
        <v>783</v>
      </c>
      <c r="BZ33" s="26">
        <v>90</v>
      </c>
      <c r="CA33" s="27">
        <v>21112</v>
      </c>
      <c r="CB33" s="27">
        <v>3946</v>
      </c>
      <c r="CC33" s="27">
        <v>447</v>
      </c>
      <c r="CD33" s="27"/>
      <c r="CE33" s="27"/>
      <c r="CF33" s="27">
        <v>220</v>
      </c>
      <c r="CG33" s="27">
        <v>4</v>
      </c>
      <c r="CH33" s="27">
        <v>322</v>
      </c>
      <c r="CI33" s="27">
        <v>86</v>
      </c>
      <c r="CJ33" s="27">
        <v>1079</v>
      </c>
      <c r="CK33" s="27">
        <v>82</v>
      </c>
      <c r="CL33" s="24">
        <f t="shared" si="1"/>
        <v>22191</v>
      </c>
      <c r="CM33" s="28">
        <f t="shared" si="34"/>
        <v>32</v>
      </c>
      <c r="CN33" s="22">
        <v>29</v>
      </c>
      <c r="CO33" s="22">
        <v>3</v>
      </c>
      <c r="CP33" s="24">
        <f t="shared" si="2"/>
        <v>0</v>
      </c>
      <c r="CQ33" s="27">
        <v>755</v>
      </c>
      <c r="CR33" s="27">
        <v>600</v>
      </c>
      <c r="CS33" s="27">
        <v>366</v>
      </c>
      <c r="CT33" s="27">
        <v>234</v>
      </c>
      <c r="CU33" s="27">
        <v>155</v>
      </c>
      <c r="CV33" s="27">
        <v>122</v>
      </c>
      <c r="CW33" s="27">
        <v>33</v>
      </c>
      <c r="CX33" s="21"/>
      <c r="CY33" s="27">
        <v>30</v>
      </c>
      <c r="CZ33" s="27">
        <v>18</v>
      </c>
      <c r="DA33" s="27">
        <v>5</v>
      </c>
      <c r="DB33" s="27"/>
      <c r="DC33" s="1">
        <v>6</v>
      </c>
      <c r="DD33" s="1">
        <v>5</v>
      </c>
      <c r="DE33" s="1">
        <v>1</v>
      </c>
      <c r="DF33" s="27">
        <v>10</v>
      </c>
      <c r="DG33" s="27">
        <v>0</v>
      </c>
      <c r="DH33" s="79">
        <v>1504</v>
      </c>
      <c r="DI33" s="79">
        <v>564.80888888888887</v>
      </c>
      <c r="DJ33" s="31">
        <f t="shared" si="18"/>
        <v>114</v>
      </c>
      <c r="DK33" s="22">
        <v>99</v>
      </c>
      <c r="DL33" s="22">
        <v>15</v>
      </c>
      <c r="DM33" s="24">
        <v>21093</v>
      </c>
      <c r="DN33" s="33">
        <v>78692.23</v>
      </c>
      <c r="DO33" s="33">
        <v>11236.183874999999</v>
      </c>
      <c r="DP33" s="33"/>
      <c r="DQ33" s="33">
        <v>2000</v>
      </c>
      <c r="DR33" s="33"/>
      <c r="DS33" s="33">
        <v>500</v>
      </c>
      <c r="DT33" s="34">
        <v>14766.853435624998</v>
      </c>
      <c r="DU33" s="33">
        <v>1550</v>
      </c>
      <c r="DV33" s="33">
        <v>10000</v>
      </c>
      <c r="DW33" s="33"/>
      <c r="DX33" s="34">
        <f t="shared" si="37"/>
        <v>118745.267310625</v>
      </c>
      <c r="DY33" s="34"/>
      <c r="DZ33" s="34"/>
      <c r="EA33" s="34"/>
      <c r="EB33" s="34"/>
      <c r="EC33" s="34"/>
      <c r="ED33" s="34"/>
      <c r="EE33" s="34"/>
      <c r="EF33" s="34">
        <f t="shared" si="38"/>
        <v>0</v>
      </c>
      <c r="EG33" s="35">
        <f t="shared" si="72"/>
        <v>8.5645355850422197E-2</v>
      </c>
      <c r="EH33" s="36">
        <f t="shared" si="73"/>
        <v>1.0481799474916624</v>
      </c>
      <c r="EI33" s="34">
        <f t="shared" si="19"/>
        <v>8.0385369151519761</v>
      </c>
      <c r="EJ33" s="37">
        <f t="shared" si="74"/>
        <v>8.4258332016337896</v>
      </c>
      <c r="EK33" s="36">
        <f t="shared" si="20"/>
        <v>0.66567527375963231</v>
      </c>
      <c r="EL33" s="38">
        <f t="shared" si="75"/>
        <v>53.998438941318391</v>
      </c>
      <c r="EM33" s="39">
        <f t="shared" si="76"/>
        <v>4.0077264520605185E-2</v>
      </c>
      <c r="EN33" s="40">
        <f t="shared" si="9"/>
        <v>14.589892294946148</v>
      </c>
      <c r="EO33" s="34">
        <f t="shared" si="10"/>
        <v>126555</v>
      </c>
      <c r="EP33" s="34">
        <f t="shared" si="11"/>
        <v>49599</v>
      </c>
      <c r="EQ33" s="34">
        <f t="shared" si="12"/>
        <v>1028</v>
      </c>
      <c r="ER33" s="34">
        <f t="shared" si="13"/>
        <v>2164</v>
      </c>
      <c r="ES33" s="34">
        <f t="shared" si="21"/>
        <v>564.80888888888887</v>
      </c>
      <c r="ET33" s="34">
        <f t="shared" si="22"/>
        <v>3000</v>
      </c>
      <c r="EU33" s="34">
        <f t="shared" si="23"/>
        <v>10800</v>
      </c>
      <c r="EV33" s="34">
        <f t="shared" si="14"/>
        <v>810</v>
      </c>
      <c r="EW33" s="14">
        <f t="shared" si="24"/>
        <v>194520.80888888889</v>
      </c>
      <c r="EX33" s="145">
        <f t="shared" si="25"/>
        <v>53137.808888888889</v>
      </c>
    </row>
    <row r="34" spans="1:154" x14ac:dyDescent="0.2">
      <c r="A34" s="14" t="s">
        <v>155</v>
      </c>
      <c r="B34" s="64" t="s">
        <v>363</v>
      </c>
      <c r="C34" s="16">
        <v>8978</v>
      </c>
      <c r="D34" s="16">
        <v>1665</v>
      </c>
      <c r="E34" s="14" t="s">
        <v>364</v>
      </c>
      <c r="F34" s="14">
        <v>20010</v>
      </c>
      <c r="G34" s="65" t="s">
        <v>363</v>
      </c>
      <c r="H34" s="14" t="s">
        <v>365</v>
      </c>
      <c r="I34" s="14">
        <v>0</v>
      </c>
      <c r="J34" s="14" t="s">
        <v>366</v>
      </c>
      <c r="K34" s="14" t="s">
        <v>367</v>
      </c>
      <c r="L34" s="14">
        <v>1975</v>
      </c>
      <c r="M34" s="14" t="s">
        <v>322</v>
      </c>
      <c r="N34" s="14">
        <v>370</v>
      </c>
      <c r="O34" s="14">
        <v>400</v>
      </c>
      <c r="P34" s="14">
        <v>60</v>
      </c>
      <c r="Q34" s="14">
        <v>40</v>
      </c>
      <c r="R34" s="14">
        <v>1</v>
      </c>
      <c r="S34" s="14">
        <v>2</v>
      </c>
      <c r="T34" s="17" t="s">
        <v>368</v>
      </c>
      <c r="U34" s="14" t="s">
        <v>152</v>
      </c>
      <c r="V34" s="14" t="s">
        <v>154</v>
      </c>
      <c r="W34" s="14" t="s">
        <v>153</v>
      </c>
      <c r="X34" s="14">
        <v>3</v>
      </c>
      <c r="Y34" s="14">
        <v>0</v>
      </c>
      <c r="Z34" s="14">
        <v>0</v>
      </c>
      <c r="AA34" s="14">
        <v>0</v>
      </c>
      <c r="AB34" s="14">
        <v>1</v>
      </c>
      <c r="AC34" s="14">
        <v>1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f t="shared" si="0"/>
        <v>1</v>
      </c>
      <c r="AJ34" s="19">
        <f t="shared" si="0"/>
        <v>1</v>
      </c>
      <c r="AK34" s="66">
        <v>3</v>
      </c>
      <c r="AL34" s="14">
        <f t="shared" si="71"/>
        <v>2</v>
      </c>
      <c r="AM34" s="14">
        <v>0</v>
      </c>
      <c r="AN34" s="14">
        <v>0</v>
      </c>
      <c r="AO34" s="14">
        <v>0</v>
      </c>
      <c r="AP34" s="40">
        <v>0</v>
      </c>
      <c r="AQ34" s="14" t="s">
        <v>154</v>
      </c>
      <c r="AR34" s="39">
        <v>26</v>
      </c>
      <c r="AS34" s="21">
        <f t="shared" si="15"/>
        <v>990</v>
      </c>
      <c r="AT34" s="22">
        <v>739</v>
      </c>
      <c r="AU34" s="22">
        <v>251</v>
      </c>
      <c r="AV34" s="21">
        <v>7599</v>
      </c>
      <c r="AW34" s="21">
        <v>5678</v>
      </c>
      <c r="AX34" s="21">
        <v>1921</v>
      </c>
      <c r="AY34" s="21">
        <v>5176</v>
      </c>
      <c r="AZ34" s="21">
        <v>3784</v>
      </c>
      <c r="BA34" s="21">
        <v>1392</v>
      </c>
      <c r="BB34" s="21">
        <v>2423</v>
      </c>
      <c r="BC34" s="21">
        <v>1894</v>
      </c>
      <c r="BD34" s="21">
        <v>529</v>
      </c>
      <c r="BE34" s="21">
        <v>773</v>
      </c>
      <c r="BF34" s="21">
        <v>647</v>
      </c>
      <c r="BG34" s="21">
        <v>126</v>
      </c>
      <c r="BH34" s="21">
        <v>5321</v>
      </c>
      <c r="BI34" s="21">
        <v>4889</v>
      </c>
      <c r="BJ34" s="21">
        <v>432</v>
      </c>
      <c r="BK34" s="21">
        <v>833</v>
      </c>
      <c r="BL34" s="21">
        <v>772</v>
      </c>
      <c r="BM34" s="21">
        <v>61</v>
      </c>
      <c r="BN34" s="23">
        <f t="shared" si="31"/>
        <v>6154</v>
      </c>
      <c r="BO34" s="21">
        <v>8348</v>
      </c>
      <c r="BP34" s="21">
        <v>7634</v>
      </c>
      <c r="BQ34" s="21">
        <v>714</v>
      </c>
      <c r="BR34" s="21">
        <v>2160</v>
      </c>
      <c r="BS34" s="21">
        <v>2010</v>
      </c>
      <c r="BT34" s="21">
        <v>150</v>
      </c>
      <c r="BU34" s="23">
        <f t="shared" si="32"/>
        <v>10508</v>
      </c>
      <c r="BV34" s="24">
        <f t="shared" si="16"/>
        <v>25034</v>
      </c>
      <c r="BW34" s="24">
        <f t="shared" si="17"/>
        <v>14526</v>
      </c>
      <c r="BX34" s="16">
        <v>124</v>
      </c>
      <c r="BY34" s="25">
        <v>1624</v>
      </c>
      <c r="BZ34" s="26">
        <v>71</v>
      </c>
      <c r="CA34" s="27">
        <v>14056</v>
      </c>
      <c r="CB34" s="27">
        <v>4136</v>
      </c>
      <c r="CC34" s="27">
        <v>124</v>
      </c>
      <c r="CD34" s="27"/>
      <c r="CE34" s="27"/>
      <c r="CF34" s="27">
        <v>45</v>
      </c>
      <c r="CG34" s="27">
        <v>1</v>
      </c>
      <c r="CH34" s="27">
        <v>463</v>
      </c>
      <c r="CI34" s="27">
        <v>187</v>
      </c>
      <c r="CJ34" s="27">
        <v>820</v>
      </c>
      <c r="CK34" s="27">
        <v>123</v>
      </c>
      <c r="CL34" s="24">
        <f t="shared" si="1"/>
        <v>14876</v>
      </c>
      <c r="CM34" s="28">
        <f t="shared" si="34"/>
        <v>22</v>
      </c>
      <c r="CN34" s="22">
        <v>21</v>
      </c>
      <c r="CO34" s="22">
        <v>1</v>
      </c>
      <c r="CP34" s="24">
        <f t="shared" si="2"/>
        <v>0</v>
      </c>
      <c r="CQ34" s="27">
        <v>1127</v>
      </c>
      <c r="CR34" s="27">
        <v>854</v>
      </c>
      <c r="CS34" s="27">
        <v>237</v>
      </c>
      <c r="CT34" s="27">
        <v>617</v>
      </c>
      <c r="CU34" s="27">
        <v>273</v>
      </c>
      <c r="CV34" s="27">
        <v>176</v>
      </c>
      <c r="CW34" s="27">
        <v>97</v>
      </c>
      <c r="CX34" s="21"/>
      <c r="CY34" s="27">
        <v>128</v>
      </c>
      <c r="CZ34" s="27">
        <v>2</v>
      </c>
      <c r="DA34" s="27">
        <v>1</v>
      </c>
      <c r="DB34" s="27"/>
      <c r="DC34" s="1">
        <v>16</v>
      </c>
      <c r="DD34" s="1">
        <v>14</v>
      </c>
      <c r="DE34" s="1">
        <v>2</v>
      </c>
      <c r="DF34" s="27">
        <v>44</v>
      </c>
      <c r="DG34" s="27">
        <v>0</v>
      </c>
      <c r="DH34" s="79">
        <v>2038</v>
      </c>
      <c r="DI34" s="79">
        <v>821.58416666666665</v>
      </c>
      <c r="DJ34" s="31">
        <f t="shared" si="18"/>
        <v>65</v>
      </c>
      <c r="DK34" s="22">
        <v>62</v>
      </c>
      <c r="DL34" s="22">
        <v>3</v>
      </c>
      <c r="DM34" s="24">
        <v>22399</v>
      </c>
      <c r="DN34" s="34">
        <v>42000</v>
      </c>
      <c r="DO34" s="54">
        <v>6805.1182500000004</v>
      </c>
      <c r="DP34" s="34"/>
      <c r="DQ34" s="34">
        <v>1000</v>
      </c>
      <c r="DR34" s="34"/>
      <c r="DS34" s="34">
        <v>500</v>
      </c>
      <c r="DT34" s="34">
        <v>10886.387138749998</v>
      </c>
      <c r="DU34" s="33">
        <f>1550+455.35</f>
        <v>2005.35</v>
      </c>
      <c r="DV34" s="34">
        <v>5000</v>
      </c>
      <c r="DW34" s="33"/>
      <c r="DX34" s="34">
        <f t="shared" si="37"/>
        <v>68196.855388750002</v>
      </c>
      <c r="DY34" s="34"/>
      <c r="DZ34" s="34"/>
      <c r="EA34" s="34"/>
      <c r="EB34" s="34"/>
      <c r="EC34" s="34"/>
      <c r="ED34" s="34"/>
      <c r="EE34" s="34"/>
      <c r="EF34" s="34">
        <f t="shared" si="38"/>
        <v>0</v>
      </c>
      <c r="EG34" s="35">
        <f t="shared" si="72"/>
        <v>0.1102695477834707</v>
      </c>
      <c r="EH34" s="36">
        <f t="shared" si="73"/>
        <v>1.6179550011138337</v>
      </c>
      <c r="EI34" s="34">
        <f t="shared" si="19"/>
        <v>4.6948131205252652</v>
      </c>
      <c r="EJ34" s="37">
        <f t="shared" si="74"/>
        <v>7.5959963676486968</v>
      </c>
      <c r="EK34" s="36">
        <f t="shared" si="20"/>
        <v>0.97647216993815544</v>
      </c>
      <c r="EL34" s="38">
        <f t="shared" si="75"/>
        <v>127.31120516818892</v>
      </c>
      <c r="EM34" s="39">
        <f t="shared" si="76"/>
        <v>9.151082275191208E-2</v>
      </c>
      <c r="EN34" s="40">
        <f t="shared" si="9"/>
        <v>19.070707070707069</v>
      </c>
      <c r="EO34" s="34">
        <f t="shared" si="10"/>
        <v>83589</v>
      </c>
      <c r="EP34" s="34">
        <f t="shared" si="11"/>
        <v>91828</v>
      </c>
      <c r="EQ34" s="34">
        <f t="shared" si="12"/>
        <v>1546</v>
      </c>
      <c r="ER34" s="34">
        <f t="shared" si="13"/>
        <v>4320</v>
      </c>
      <c r="ES34" s="34">
        <f t="shared" si="21"/>
        <v>821.58416666666665</v>
      </c>
      <c r="ET34" s="34">
        <f t="shared" si="22"/>
        <v>600</v>
      </c>
      <c r="EU34" s="34">
        <f t="shared" si="23"/>
        <v>1200</v>
      </c>
      <c r="EV34" s="34">
        <f t="shared" si="14"/>
        <v>639</v>
      </c>
      <c r="EW34" s="14">
        <f t="shared" si="24"/>
        <v>184543.58416666667</v>
      </c>
      <c r="EX34" s="145">
        <f t="shared" si="25"/>
        <v>97608.584166666667</v>
      </c>
    </row>
    <row r="35" spans="1:154" x14ac:dyDescent="0.2">
      <c r="A35" s="14" t="s">
        <v>155</v>
      </c>
      <c r="B35" s="64" t="s">
        <v>369</v>
      </c>
      <c r="C35" s="16">
        <v>6199</v>
      </c>
      <c r="D35" s="16">
        <v>904</v>
      </c>
      <c r="E35" s="14" t="s">
        <v>370</v>
      </c>
      <c r="F35" s="14">
        <v>20020</v>
      </c>
      <c r="G35" s="65" t="s">
        <v>369</v>
      </c>
      <c r="H35" s="14">
        <v>331434455</v>
      </c>
      <c r="I35" s="14"/>
      <c r="J35" s="14" t="s">
        <v>371</v>
      </c>
      <c r="K35" s="14" t="s">
        <v>372</v>
      </c>
      <c r="L35" s="14">
        <v>1976</v>
      </c>
      <c r="M35" s="14" t="s">
        <v>322</v>
      </c>
      <c r="N35" s="14">
        <v>102</v>
      </c>
      <c r="O35" s="14">
        <v>110</v>
      </c>
      <c r="P35" s="14">
        <v>30</v>
      </c>
      <c r="Q35" s="14">
        <v>6</v>
      </c>
      <c r="R35" s="14">
        <v>1</v>
      </c>
      <c r="S35" s="14">
        <v>4</v>
      </c>
      <c r="T35" s="14" t="s">
        <v>373</v>
      </c>
      <c r="U35" s="14" t="s">
        <v>152</v>
      </c>
      <c r="V35" s="14" t="s">
        <v>153</v>
      </c>
      <c r="W35" s="14" t="s">
        <v>154</v>
      </c>
      <c r="X35" s="14">
        <v>36</v>
      </c>
      <c r="Y35" s="14">
        <v>0</v>
      </c>
      <c r="Z35" s="14">
        <v>0</v>
      </c>
      <c r="AA35" s="14">
        <v>0</v>
      </c>
      <c r="AB35" s="14">
        <v>0</v>
      </c>
      <c r="AC35" s="14">
        <v>1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f t="shared" si="0"/>
        <v>1</v>
      </c>
      <c r="AJ35" s="19">
        <f t="shared" si="0"/>
        <v>0</v>
      </c>
      <c r="AK35" s="66">
        <v>0</v>
      </c>
      <c r="AL35" s="14">
        <f t="shared" si="71"/>
        <v>1</v>
      </c>
      <c r="AM35" s="14">
        <v>0</v>
      </c>
      <c r="AN35" s="14">
        <v>0</v>
      </c>
      <c r="AO35" s="14">
        <v>0</v>
      </c>
      <c r="AP35" s="40">
        <v>0</v>
      </c>
      <c r="AQ35" s="14" t="s">
        <v>153</v>
      </c>
      <c r="AR35" s="39">
        <v>15</v>
      </c>
      <c r="AS35" s="21">
        <f t="shared" si="15"/>
        <v>668</v>
      </c>
      <c r="AT35" s="22">
        <v>461</v>
      </c>
      <c r="AU35" s="22">
        <v>207</v>
      </c>
      <c r="AV35" s="21">
        <v>7478</v>
      </c>
      <c r="AW35" s="21">
        <v>4712</v>
      </c>
      <c r="AX35" s="21">
        <v>2766</v>
      </c>
      <c r="AY35" s="21">
        <v>6205</v>
      </c>
      <c r="AZ35" s="21">
        <v>3923</v>
      </c>
      <c r="BA35" s="21">
        <v>2282</v>
      </c>
      <c r="BB35" s="21">
        <v>1273</v>
      </c>
      <c r="BC35" s="21">
        <v>789</v>
      </c>
      <c r="BD35" s="21">
        <v>484</v>
      </c>
      <c r="BE35" s="21">
        <v>1203</v>
      </c>
      <c r="BF35" s="21">
        <v>835</v>
      </c>
      <c r="BG35" s="21">
        <v>368</v>
      </c>
      <c r="BH35" s="21">
        <v>4461</v>
      </c>
      <c r="BI35" s="21">
        <v>3850</v>
      </c>
      <c r="BJ35" s="21">
        <v>611</v>
      </c>
      <c r="BK35" s="21">
        <v>939</v>
      </c>
      <c r="BL35" s="21">
        <v>822</v>
      </c>
      <c r="BM35" s="21">
        <v>117</v>
      </c>
      <c r="BN35" s="23">
        <f t="shared" si="31"/>
        <v>5400</v>
      </c>
      <c r="BO35" s="21">
        <v>4475</v>
      </c>
      <c r="BP35" s="21">
        <v>3765</v>
      </c>
      <c r="BQ35" s="21">
        <v>710</v>
      </c>
      <c r="BR35" s="21">
        <v>1223</v>
      </c>
      <c r="BS35" s="21">
        <v>1078</v>
      </c>
      <c r="BT35" s="21">
        <v>145</v>
      </c>
      <c r="BU35" s="23">
        <f t="shared" si="32"/>
        <v>5698</v>
      </c>
      <c r="BV35" s="24">
        <f t="shared" si="16"/>
        <v>19779</v>
      </c>
      <c r="BW35" s="24">
        <f t="shared" si="17"/>
        <v>14081</v>
      </c>
      <c r="BX35" s="16">
        <v>72</v>
      </c>
      <c r="BY35" s="25">
        <v>294</v>
      </c>
      <c r="BZ35" s="26">
        <v>56</v>
      </c>
      <c r="CA35" s="27">
        <v>10140</v>
      </c>
      <c r="CB35" s="27">
        <v>3267</v>
      </c>
      <c r="CC35" s="27">
        <v>104</v>
      </c>
      <c r="CD35" s="27"/>
      <c r="CE35" s="27"/>
      <c r="CF35" s="27">
        <v>28</v>
      </c>
      <c r="CG35" s="27">
        <v>6</v>
      </c>
      <c r="CH35" s="27">
        <v>481</v>
      </c>
      <c r="CI35" s="27">
        <v>35</v>
      </c>
      <c r="CJ35" s="27">
        <v>654</v>
      </c>
      <c r="CK35" s="27">
        <v>128</v>
      </c>
      <c r="CL35" s="24">
        <f t="shared" si="1"/>
        <v>10794</v>
      </c>
      <c r="CM35" s="28">
        <f t="shared" si="34"/>
        <v>222</v>
      </c>
      <c r="CN35" s="22">
        <v>197</v>
      </c>
      <c r="CO35" s="22">
        <v>25</v>
      </c>
      <c r="CP35" s="24">
        <f t="shared" si="2"/>
        <v>0</v>
      </c>
      <c r="CQ35" s="27">
        <v>437</v>
      </c>
      <c r="CR35" s="27">
        <v>331</v>
      </c>
      <c r="CS35" s="27">
        <v>256</v>
      </c>
      <c r="CT35" s="27">
        <v>75</v>
      </c>
      <c r="CU35" s="27">
        <v>106</v>
      </c>
      <c r="CV35" s="27">
        <v>90</v>
      </c>
      <c r="CW35" s="27">
        <v>16</v>
      </c>
      <c r="CX35" s="21"/>
      <c r="CY35" s="27"/>
      <c r="CZ35" s="27"/>
      <c r="DA35" s="27"/>
      <c r="DB35" s="27"/>
      <c r="DC35" s="1">
        <v>97</v>
      </c>
      <c r="DD35" s="1">
        <v>85</v>
      </c>
      <c r="DE35" s="1">
        <v>12</v>
      </c>
      <c r="DF35" s="27"/>
      <c r="DG35" s="27">
        <v>1</v>
      </c>
      <c r="DH35" s="79">
        <v>3359</v>
      </c>
      <c r="DI35" s="79">
        <v>878.4372222222222</v>
      </c>
      <c r="DJ35" s="31">
        <f t="shared" si="18"/>
        <v>57</v>
      </c>
      <c r="DK35" s="22">
        <v>49</v>
      </c>
      <c r="DL35" s="22">
        <v>8</v>
      </c>
      <c r="DM35" s="24">
        <v>14483</v>
      </c>
      <c r="DN35" s="34">
        <v>30000</v>
      </c>
      <c r="DO35" s="34">
        <v>5087.6122500000001</v>
      </c>
      <c r="DP35" s="34"/>
      <c r="DQ35" s="34"/>
      <c r="DR35" s="34"/>
      <c r="DS35" s="34">
        <v>500</v>
      </c>
      <c r="DT35" s="34">
        <v>8876.6449287499981</v>
      </c>
      <c r="DU35" s="34">
        <v>1550</v>
      </c>
      <c r="DV35" s="34">
        <v>5000</v>
      </c>
      <c r="DW35" s="34"/>
      <c r="DX35" s="34">
        <f t="shared" si="37"/>
        <v>51014.257178749998</v>
      </c>
      <c r="DY35" s="34"/>
      <c r="DZ35" s="34"/>
      <c r="EA35" s="34"/>
      <c r="EB35" s="34"/>
      <c r="EC35" s="34"/>
      <c r="ED35" s="34"/>
      <c r="EE35" s="34"/>
      <c r="EF35" s="34">
        <f t="shared" si="38"/>
        <v>0</v>
      </c>
      <c r="EG35" s="35">
        <f t="shared" si="72"/>
        <v>0.10775931601871269</v>
      </c>
      <c r="EH35" s="36">
        <f t="shared" si="73"/>
        <v>2.2714954024842715</v>
      </c>
      <c r="EI35" s="34">
        <f t="shared" si="19"/>
        <v>3.6229143653682265</v>
      </c>
      <c r="EJ35" s="37">
        <f t="shared" si="74"/>
        <v>8.2294333245281486</v>
      </c>
      <c r="EK35" s="36">
        <f t="shared" si="20"/>
        <v>1.3045210302019641</v>
      </c>
      <c r="EL35" s="38">
        <f t="shared" si="75"/>
        <v>86.142926278432014</v>
      </c>
      <c r="EM35" s="39">
        <f t="shared" si="76"/>
        <v>0.14170627879048592</v>
      </c>
      <c r="EN35" s="40">
        <f t="shared" si="9"/>
        <v>21.525449101796408</v>
      </c>
      <c r="EO35" s="34">
        <f t="shared" si="10"/>
        <v>82258</v>
      </c>
      <c r="EP35" s="34">
        <f t="shared" si="11"/>
        <v>49225</v>
      </c>
      <c r="EQ35" s="34">
        <f t="shared" si="12"/>
        <v>2406</v>
      </c>
      <c r="ER35" s="34">
        <f t="shared" si="13"/>
        <v>2446</v>
      </c>
      <c r="ES35" s="34">
        <f t="shared" si="21"/>
        <v>878.4372222222222</v>
      </c>
      <c r="ET35" s="34">
        <f t="shared" si="22"/>
        <v>0</v>
      </c>
      <c r="EU35" s="34">
        <f t="shared" si="23"/>
        <v>0</v>
      </c>
      <c r="EV35" s="34">
        <f t="shared" si="14"/>
        <v>504</v>
      </c>
      <c r="EW35" s="14">
        <f t="shared" si="24"/>
        <v>137717.43722222222</v>
      </c>
      <c r="EX35" s="145">
        <f t="shared" si="25"/>
        <v>53053.437222222223</v>
      </c>
    </row>
    <row r="36" spans="1:154" x14ac:dyDescent="0.2">
      <c r="A36" s="14"/>
      <c r="B36" s="46" t="s">
        <v>374</v>
      </c>
      <c r="C36" s="16">
        <v>772171</v>
      </c>
      <c r="D36" s="16">
        <v>114571</v>
      </c>
      <c r="E36" s="90">
        <f t="shared" ref="E36:AJ36" si="83">SUM(E2:E35)</f>
        <v>0</v>
      </c>
      <c r="F36" s="90">
        <f t="shared" si="83"/>
        <v>660914</v>
      </c>
      <c r="G36" s="90">
        <f t="shared" si="83"/>
        <v>0</v>
      </c>
      <c r="H36" s="90">
        <f t="shared" si="83"/>
        <v>3936687583</v>
      </c>
      <c r="I36" s="90">
        <f t="shared" si="83"/>
        <v>2628441548</v>
      </c>
      <c r="J36" s="90">
        <f t="shared" si="83"/>
        <v>364545455</v>
      </c>
      <c r="K36" s="90">
        <f t="shared" si="83"/>
        <v>685385011</v>
      </c>
      <c r="L36" s="90">
        <f t="shared" si="83"/>
        <v>64962</v>
      </c>
      <c r="M36" s="90">
        <f t="shared" si="83"/>
        <v>0</v>
      </c>
      <c r="N36" s="90">
        <f t="shared" si="83"/>
        <v>25985</v>
      </c>
      <c r="O36" s="90">
        <f t="shared" si="83"/>
        <v>34528</v>
      </c>
      <c r="P36" s="90">
        <f t="shared" si="83"/>
        <v>3566.0099999999998</v>
      </c>
      <c r="Q36" s="90">
        <f t="shared" si="83"/>
        <v>3279</v>
      </c>
      <c r="R36" s="90">
        <f t="shared" si="83"/>
        <v>225</v>
      </c>
      <c r="S36" s="90">
        <f t="shared" si="83"/>
        <v>294</v>
      </c>
      <c r="T36" s="90">
        <f t="shared" si="83"/>
        <v>0</v>
      </c>
      <c r="U36" s="90">
        <f t="shared" si="83"/>
        <v>0</v>
      </c>
      <c r="V36" s="90">
        <f t="shared" si="83"/>
        <v>0</v>
      </c>
      <c r="W36" s="90">
        <f t="shared" si="83"/>
        <v>0</v>
      </c>
      <c r="X36" s="90">
        <f t="shared" si="83"/>
        <v>455</v>
      </c>
      <c r="Y36" s="90">
        <f t="shared" si="83"/>
        <v>3</v>
      </c>
      <c r="Z36" s="90">
        <f t="shared" si="83"/>
        <v>11</v>
      </c>
      <c r="AA36" s="90">
        <f t="shared" si="83"/>
        <v>14</v>
      </c>
      <c r="AB36" s="90">
        <f t="shared" si="83"/>
        <v>13</v>
      </c>
      <c r="AC36" s="90">
        <f t="shared" si="83"/>
        <v>82</v>
      </c>
      <c r="AD36" s="90">
        <f t="shared" si="83"/>
        <v>34</v>
      </c>
      <c r="AE36" s="90">
        <f t="shared" si="83"/>
        <v>34</v>
      </c>
      <c r="AF36" s="90">
        <f t="shared" si="83"/>
        <v>7</v>
      </c>
      <c r="AG36" s="90">
        <f t="shared" si="83"/>
        <v>1</v>
      </c>
      <c r="AH36" s="90">
        <f t="shared" si="83"/>
        <v>3</v>
      </c>
      <c r="AI36" s="90">
        <f t="shared" si="83"/>
        <v>134</v>
      </c>
      <c r="AJ36" s="90">
        <f t="shared" si="83"/>
        <v>68</v>
      </c>
      <c r="AK36" s="90">
        <f t="shared" ref="AK36:BZ36" si="84">SUM(AK2:AK35)</f>
        <v>1415</v>
      </c>
      <c r="AL36" s="90">
        <f t="shared" si="84"/>
        <v>208</v>
      </c>
      <c r="AM36" s="90">
        <f t="shared" si="84"/>
        <v>22</v>
      </c>
      <c r="AN36" s="90">
        <f t="shared" si="84"/>
        <v>401</v>
      </c>
      <c r="AO36" s="90">
        <f t="shared" si="84"/>
        <v>5</v>
      </c>
      <c r="AP36" s="90">
        <f t="shared" si="84"/>
        <v>18</v>
      </c>
      <c r="AQ36" s="90">
        <f t="shared" si="84"/>
        <v>15</v>
      </c>
      <c r="AR36" s="90">
        <f t="shared" si="84"/>
        <v>1169.1599999999999</v>
      </c>
      <c r="AS36" s="90">
        <f t="shared" si="84"/>
        <v>94538</v>
      </c>
      <c r="AT36" s="90">
        <f t="shared" si="84"/>
        <v>68088</v>
      </c>
      <c r="AU36" s="90">
        <f t="shared" si="84"/>
        <v>26450</v>
      </c>
      <c r="AV36" s="90">
        <f t="shared" si="84"/>
        <v>857895</v>
      </c>
      <c r="AW36" s="90">
        <f t="shared" si="84"/>
        <v>641062</v>
      </c>
      <c r="AX36" s="90">
        <f t="shared" si="84"/>
        <v>216833</v>
      </c>
      <c r="AY36" s="90">
        <f t="shared" si="84"/>
        <v>597035</v>
      </c>
      <c r="AZ36" s="90">
        <f t="shared" si="84"/>
        <v>427697</v>
      </c>
      <c r="BA36" s="90">
        <f t="shared" si="84"/>
        <v>169338</v>
      </c>
      <c r="BB36" s="90">
        <f t="shared" si="84"/>
        <v>260860</v>
      </c>
      <c r="BC36" s="90">
        <f t="shared" si="84"/>
        <v>213365</v>
      </c>
      <c r="BD36" s="90">
        <f t="shared" si="84"/>
        <v>47495</v>
      </c>
      <c r="BE36" s="90">
        <f t="shared" si="84"/>
        <v>302331</v>
      </c>
      <c r="BF36" s="90">
        <f t="shared" si="84"/>
        <v>266937</v>
      </c>
      <c r="BG36" s="90">
        <f t="shared" si="84"/>
        <v>35394</v>
      </c>
      <c r="BH36" s="90">
        <f t="shared" si="84"/>
        <v>350204</v>
      </c>
      <c r="BI36" s="90">
        <f t="shared" si="84"/>
        <v>316947</v>
      </c>
      <c r="BJ36" s="90">
        <f t="shared" si="84"/>
        <v>33257</v>
      </c>
      <c r="BK36" s="90">
        <f t="shared" si="84"/>
        <v>110996</v>
      </c>
      <c r="BL36" s="90">
        <f t="shared" si="84"/>
        <v>103970</v>
      </c>
      <c r="BM36" s="90">
        <f t="shared" si="84"/>
        <v>7026</v>
      </c>
      <c r="BN36" s="90">
        <f t="shared" si="84"/>
        <v>461200</v>
      </c>
      <c r="BO36" s="90">
        <f t="shared" si="84"/>
        <v>351026</v>
      </c>
      <c r="BP36" s="90">
        <f t="shared" si="84"/>
        <v>317812</v>
      </c>
      <c r="BQ36" s="90">
        <f t="shared" si="84"/>
        <v>33214</v>
      </c>
      <c r="BR36" s="90">
        <f t="shared" si="84"/>
        <v>110855</v>
      </c>
      <c r="BS36" s="90">
        <f t="shared" si="84"/>
        <v>103839</v>
      </c>
      <c r="BT36" s="90">
        <f t="shared" si="84"/>
        <v>7016</v>
      </c>
      <c r="BU36" s="90">
        <f t="shared" si="84"/>
        <v>461881</v>
      </c>
      <c r="BV36" s="90">
        <f t="shared" si="84"/>
        <v>2083307</v>
      </c>
      <c r="BW36" s="90">
        <f t="shared" si="84"/>
        <v>1621426</v>
      </c>
      <c r="BX36" s="90">
        <f t="shared" si="84"/>
        <v>13371</v>
      </c>
      <c r="BY36" s="90">
        <f t="shared" si="84"/>
        <v>121221</v>
      </c>
      <c r="BZ36" s="90">
        <f t="shared" si="84"/>
        <v>6620</v>
      </c>
      <c r="CA36" s="90">
        <f>SUM(CA2:CA35)</f>
        <v>1142135</v>
      </c>
      <c r="CB36" s="90">
        <f>SUM(CB2:CB35)</f>
        <v>308270</v>
      </c>
      <c r="CC36" s="90">
        <f t="shared" ref="CC36:CK36" si="85">SUM(CC2:CC35)</f>
        <v>41865</v>
      </c>
      <c r="CD36" s="90">
        <f t="shared" si="85"/>
        <v>0</v>
      </c>
      <c r="CE36" s="90">
        <f t="shared" si="85"/>
        <v>0</v>
      </c>
      <c r="CF36" s="90">
        <f t="shared" si="85"/>
        <v>7918</v>
      </c>
      <c r="CG36" s="90">
        <f t="shared" si="85"/>
        <v>2608</v>
      </c>
      <c r="CH36" s="90">
        <f t="shared" si="85"/>
        <v>75357</v>
      </c>
      <c r="CI36" s="90">
        <f t="shared" si="85"/>
        <v>8240</v>
      </c>
      <c r="CJ36" s="90">
        <f t="shared" si="85"/>
        <v>135988</v>
      </c>
      <c r="CK36" s="90">
        <f t="shared" si="85"/>
        <v>14601</v>
      </c>
      <c r="CL36" s="49">
        <f>SUM(CL2:CL35)</f>
        <v>1278123</v>
      </c>
      <c r="CM36" s="51">
        <f t="shared" si="34"/>
        <v>74180</v>
      </c>
      <c r="CN36" s="49">
        <f>SUM(CN2:CN35)</f>
        <v>67490</v>
      </c>
      <c r="CO36" s="49">
        <f>SUM(CO2:CO35)</f>
        <v>6690</v>
      </c>
      <c r="CP36" s="49">
        <f t="shared" si="2"/>
        <v>0</v>
      </c>
      <c r="CQ36" s="49">
        <f>SUM(CQ2:CQ35)</f>
        <v>47631</v>
      </c>
      <c r="CR36" s="49">
        <f t="shared" ref="CR36:DB36" si="86">SUM(CR2:CR35)</f>
        <v>34668</v>
      </c>
      <c r="CS36" s="49">
        <f t="shared" si="86"/>
        <v>18252</v>
      </c>
      <c r="CT36" s="49">
        <f t="shared" si="86"/>
        <v>16416</v>
      </c>
      <c r="CU36" s="49">
        <f t="shared" si="86"/>
        <v>12963</v>
      </c>
      <c r="CV36" s="49">
        <f t="shared" si="86"/>
        <v>9924</v>
      </c>
      <c r="CW36" s="49">
        <f t="shared" si="86"/>
        <v>3039</v>
      </c>
      <c r="CX36" s="49">
        <f t="shared" si="86"/>
        <v>0</v>
      </c>
      <c r="CY36" s="49">
        <f t="shared" si="86"/>
        <v>6449</v>
      </c>
      <c r="CZ36" s="49">
        <f t="shared" si="86"/>
        <v>1018</v>
      </c>
      <c r="DA36" s="49">
        <f t="shared" si="86"/>
        <v>158</v>
      </c>
      <c r="DB36" s="49">
        <f t="shared" si="86"/>
        <v>47</v>
      </c>
      <c r="DC36" s="90">
        <f>SUM(DC2:DC35)</f>
        <v>8167</v>
      </c>
      <c r="DD36" s="90">
        <f t="shared" ref="DD36:EF36" si="87">SUM(DD2:DD35)</f>
        <v>6977</v>
      </c>
      <c r="DE36" s="90">
        <f t="shared" si="87"/>
        <v>1190</v>
      </c>
      <c r="DF36" s="90">
        <f t="shared" si="87"/>
        <v>1686</v>
      </c>
      <c r="DG36" s="90">
        <f t="shared" si="87"/>
        <v>383</v>
      </c>
      <c r="DH36" s="49">
        <f t="shared" si="87"/>
        <v>392829</v>
      </c>
      <c r="DI36" s="49">
        <f t="shared" si="87"/>
        <v>273545.9305555555</v>
      </c>
      <c r="DJ36" s="90">
        <f t="shared" si="87"/>
        <v>13627</v>
      </c>
      <c r="DK36" s="90">
        <f t="shared" si="87"/>
        <v>12452</v>
      </c>
      <c r="DL36" s="90">
        <f t="shared" si="87"/>
        <v>1175</v>
      </c>
      <c r="DM36" s="90">
        <f t="shared" si="87"/>
        <v>2987056</v>
      </c>
      <c r="DN36" s="53">
        <f t="shared" si="87"/>
        <v>6666478.620000001</v>
      </c>
      <c r="DO36" s="53">
        <f t="shared" si="87"/>
        <v>608666.19787500007</v>
      </c>
      <c r="DP36" s="53">
        <f t="shared" si="87"/>
        <v>101687.70999999999</v>
      </c>
      <c r="DQ36" s="53">
        <f t="shared" si="87"/>
        <v>115462.50000000001</v>
      </c>
      <c r="DR36" s="53">
        <f t="shared" si="87"/>
        <v>4765.84</v>
      </c>
      <c r="DS36" s="53">
        <f t="shared" si="87"/>
        <v>229837.53999999998</v>
      </c>
      <c r="DT36" s="53">
        <f t="shared" si="87"/>
        <v>727402.43559725001</v>
      </c>
      <c r="DU36" s="53">
        <f t="shared" si="87"/>
        <v>340625.23</v>
      </c>
      <c r="DV36" s="53">
        <f t="shared" si="87"/>
        <v>1802236.3599999999</v>
      </c>
      <c r="DW36" s="53">
        <f t="shared" si="87"/>
        <v>91789.07</v>
      </c>
      <c r="DX36" s="53">
        <f t="shared" si="87"/>
        <v>10688951.50347225</v>
      </c>
      <c r="DY36" s="53"/>
      <c r="DZ36" s="53"/>
      <c r="EA36" s="53"/>
      <c r="EB36" s="53"/>
      <c r="EC36" s="53"/>
      <c r="ED36" s="53"/>
      <c r="EE36" s="53"/>
      <c r="EF36" s="53">
        <f t="shared" si="87"/>
        <v>127726.95999999999</v>
      </c>
      <c r="EG36" s="55">
        <f t="shared" si="72"/>
        <v>0.1224314303437969</v>
      </c>
      <c r="EH36" s="36">
        <f t="shared" si="73"/>
        <v>2.0998276288542304</v>
      </c>
      <c r="EI36" s="34">
        <f t="shared" si="19"/>
        <v>6.5923153467825539</v>
      </c>
      <c r="EJ36" s="37">
        <f t="shared" si="74"/>
        <v>13.842725903293765</v>
      </c>
      <c r="EK36" s="36">
        <f t="shared" si="20"/>
        <v>1.2685993445075316</v>
      </c>
      <c r="EL36" s="38">
        <f t="shared" si="75"/>
        <v>72.261196030412947</v>
      </c>
      <c r="EM36" s="39">
        <f t="shared" si="76"/>
        <v>0.35425563839558272</v>
      </c>
      <c r="EN36" s="40">
        <f t="shared" si="9"/>
        <v>17.158253823859187</v>
      </c>
      <c r="EO36" s="34">
        <f t="shared" si="10"/>
        <v>9436845</v>
      </c>
      <c r="EP36" s="34">
        <f t="shared" si="11"/>
        <v>3861286</v>
      </c>
      <c r="EQ36" s="34">
        <f t="shared" si="12"/>
        <v>604662</v>
      </c>
      <c r="ER36" s="34">
        <f t="shared" si="13"/>
        <v>221710</v>
      </c>
      <c r="ES36" s="34">
        <f t="shared" si="21"/>
        <v>273545.9305555555</v>
      </c>
      <c r="ET36" s="34">
        <f t="shared" si="22"/>
        <v>94800</v>
      </c>
      <c r="EU36" s="34">
        <f t="shared" si="23"/>
        <v>610800</v>
      </c>
      <c r="EV36" s="34">
        <f t="shared" si="23"/>
        <v>94800</v>
      </c>
      <c r="EW36" s="14">
        <f t="shared" si="24"/>
        <v>15198448.930555556</v>
      </c>
      <c r="EX36" s="145">
        <f t="shared" si="25"/>
        <v>4451341.930555556</v>
      </c>
    </row>
    <row r="37" spans="1:154" ht="57" x14ac:dyDescent="0.2">
      <c r="A37" s="14"/>
      <c r="B37" s="91" t="s">
        <v>375</v>
      </c>
      <c r="C37" s="42"/>
      <c r="D37" s="90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69"/>
      <c r="AQ37" s="42"/>
      <c r="AR37" s="59"/>
      <c r="AS37" s="42"/>
      <c r="AT37" s="42"/>
      <c r="AU37" s="42"/>
      <c r="AV37" s="49">
        <f>AV36+BH36</f>
        <v>1208099</v>
      </c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8"/>
      <c r="BM37" s="49"/>
      <c r="BN37" s="50">
        <f t="shared" si="31"/>
        <v>0</v>
      </c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49"/>
      <c r="CN37" s="49"/>
      <c r="CO37" s="49"/>
      <c r="CP37" s="49">
        <f t="shared" si="2"/>
        <v>0</v>
      </c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>
        <v>0</v>
      </c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42"/>
      <c r="EH37" s="56"/>
      <c r="EI37" s="53"/>
      <c r="EJ37" s="57"/>
      <c r="EK37" s="42"/>
      <c r="EL37" s="42"/>
      <c r="EM37" s="59"/>
      <c r="EN37" s="42"/>
      <c r="EO37" s="53"/>
      <c r="EP37" s="53"/>
      <c r="EQ37" s="53"/>
      <c r="ER37" s="53"/>
      <c r="ES37" s="53"/>
      <c r="ET37" s="53"/>
      <c r="EU37" s="53"/>
      <c r="EV37" s="53"/>
      <c r="EW37" s="14"/>
      <c r="EX37" s="145"/>
    </row>
    <row r="38" spans="1:154" x14ac:dyDescent="0.2">
      <c r="A38" s="14"/>
      <c r="B38" s="4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69"/>
      <c r="AQ38" s="42"/>
      <c r="AR38" s="59"/>
      <c r="AS38" s="49">
        <f>AT38+AU38</f>
        <v>0</v>
      </c>
      <c r="AT38" s="42"/>
      <c r="AU38" s="42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8"/>
      <c r="BM38" s="49"/>
      <c r="BN38" s="50">
        <f t="shared" si="31"/>
        <v>0</v>
      </c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>
        <f>CJ38+CA38</f>
        <v>0</v>
      </c>
      <c r="CM38" s="49"/>
      <c r="CN38" s="49"/>
      <c r="CO38" s="49"/>
      <c r="CP38" s="49">
        <f t="shared" si="2"/>
        <v>0</v>
      </c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>
        <v>0</v>
      </c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42"/>
      <c r="EH38" s="56"/>
      <c r="EI38" s="53"/>
      <c r="EJ38" s="57"/>
      <c r="EK38" s="42"/>
      <c r="EL38" s="42"/>
      <c r="EM38" s="59"/>
      <c r="EN38" s="42"/>
      <c r="EO38" s="53"/>
      <c r="EP38" s="53"/>
      <c r="EQ38" s="53"/>
      <c r="ER38" s="53"/>
      <c r="ES38" s="53"/>
      <c r="ET38" s="53"/>
      <c r="EU38" s="53"/>
      <c r="EV38" s="53"/>
      <c r="EW38" s="14"/>
      <c r="EX38" s="145"/>
    </row>
    <row r="39" spans="1:154" x14ac:dyDescent="0.2">
      <c r="A39" s="14"/>
      <c r="B39" s="46" t="s">
        <v>376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50">
        <f t="shared" si="31"/>
        <v>0</v>
      </c>
      <c r="BO39" s="46"/>
      <c r="BP39" s="46"/>
      <c r="BQ39" s="46"/>
      <c r="BR39" s="46"/>
      <c r="BS39" s="46"/>
      <c r="BT39" s="46"/>
      <c r="BU39" s="46"/>
      <c r="BV39" s="46"/>
      <c r="BW39" s="46"/>
      <c r="BX39" s="93"/>
      <c r="BY39" s="93"/>
      <c r="BZ39" s="93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93"/>
      <c r="DI39" s="93"/>
      <c r="DJ39" s="93"/>
      <c r="DK39" s="46"/>
      <c r="DL39" s="46"/>
      <c r="DM39" s="93">
        <v>0</v>
      </c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46"/>
      <c r="EH39" s="46"/>
      <c r="EI39" s="46"/>
      <c r="EJ39" s="46"/>
      <c r="EK39" s="46"/>
      <c r="EL39" s="46"/>
      <c r="EM39" s="59"/>
      <c r="EN39" s="42"/>
      <c r="EO39" s="53"/>
      <c r="EP39" s="53"/>
      <c r="EQ39" s="53"/>
      <c r="ER39" s="53"/>
      <c r="ES39" s="53"/>
      <c r="ET39" s="53"/>
      <c r="EU39" s="53"/>
      <c r="EV39" s="53"/>
      <c r="EW39" s="14"/>
      <c r="EX39" s="145"/>
    </row>
    <row r="40" spans="1:154" ht="28.5" x14ac:dyDescent="0.2">
      <c r="A40" s="14"/>
      <c r="B40" s="64" t="s">
        <v>349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40"/>
      <c r="AQ40" s="14"/>
      <c r="AR40" s="39"/>
      <c r="AS40" s="14"/>
      <c r="AT40" s="14"/>
      <c r="AU40" s="14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3">
        <f t="shared" si="31"/>
        <v>0</v>
      </c>
      <c r="BO40" s="21"/>
      <c r="BP40" s="21"/>
      <c r="BQ40" s="21"/>
      <c r="BR40" s="21"/>
      <c r="BS40" s="21"/>
      <c r="BT40" s="21"/>
      <c r="BU40" s="23">
        <f t="shared" ref="BU40:BU80" si="88">BR40+BO40</f>
        <v>0</v>
      </c>
      <c r="BV40" s="24"/>
      <c r="BW40" s="24"/>
      <c r="BX40" s="24"/>
      <c r="BY40" s="24"/>
      <c r="BZ40" s="24"/>
      <c r="CA40" s="14"/>
      <c r="CB40" s="14"/>
      <c r="CC40" s="14"/>
      <c r="CD40" s="24"/>
      <c r="CE40" s="24"/>
      <c r="CF40" s="24"/>
      <c r="CG40" s="24"/>
      <c r="CH40" s="24"/>
      <c r="CI40" s="24"/>
      <c r="CJ40" s="24"/>
      <c r="CK40" s="24"/>
      <c r="CL40" s="24">
        <f>CJ40+CA43</f>
        <v>15368</v>
      </c>
      <c r="CM40" s="24"/>
      <c r="CN40" s="24"/>
      <c r="CO40" s="24"/>
      <c r="CP40" s="24">
        <f t="shared" ref="CP40:CP80" si="89">CM40-CN40-CO40</f>
        <v>0</v>
      </c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2"/>
      <c r="DL40" s="22"/>
      <c r="DM40" s="24">
        <v>0</v>
      </c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14"/>
      <c r="EH40" s="36"/>
      <c r="EI40" s="34"/>
      <c r="EJ40" s="37"/>
      <c r="EK40" s="14"/>
      <c r="EL40" s="14"/>
      <c r="EM40" s="39"/>
      <c r="EN40" s="14"/>
      <c r="EO40" s="34"/>
      <c r="EP40" s="34"/>
      <c r="EQ40" s="34"/>
      <c r="ER40" s="34"/>
      <c r="ES40" s="34"/>
      <c r="ET40" s="34"/>
      <c r="EU40" s="34"/>
      <c r="EV40" s="34"/>
      <c r="EW40" s="14"/>
      <c r="EX40" s="145"/>
    </row>
    <row r="41" spans="1:154" ht="28.5" x14ac:dyDescent="0.2">
      <c r="A41" s="14"/>
      <c r="B41" s="2" t="s">
        <v>349</v>
      </c>
      <c r="C41" s="3"/>
      <c r="D41" s="3"/>
      <c r="E41" s="3" t="s">
        <v>377</v>
      </c>
      <c r="F41" s="3">
        <v>20099</v>
      </c>
      <c r="G41" s="3" t="s">
        <v>349</v>
      </c>
      <c r="H41" s="3" t="s">
        <v>378</v>
      </c>
      <c r="I41" s="3" t="s">
        <v>379</v>
      </c>
      <c r="J41" s="3" t="s">
        <v>380</v>
      </c>
      <c r="K41" s="3">
        <v>0</v>
      </c>
      <c r="L41" s="3">
        <v>1951</v>
      </c>
      <c r="M41" s="3" t="s">
        <v>150</v>
      </c>
      <c r="N41" s="3">
        <v>635</v>
      </c>
      <c r="O41" s="3">
        <v>1945</v>
      </c>
      <c r="P41" s="3"/>
      <c r="Q41" s="3">
        <v>190</v>
      </c>
      <c r="R41" s="3">
        <v>16</v>
      </c>
      <c r="S41" s="3">
        <v>8</v>
      </c>
      <c r="T41" s="95" t="s">
        <v>381</v>
      </c>
      <c r="U41" s="95" t="s">
        <v>152</v>
      </c>
      <c r="V41" s="3" t="s">
        <v>184</v>
      </c>
      <c r="W41" s="3" t="s">
        <v>196</v>
      </c>
      <c r="X41" s="3">
        <v>32</v>
      </c>
      <c r="Y41" s="3">
        <v>1</v>
      </c>
      <c r="Z41" s="3">
        <v>0</v>
      </c>
      <c r="AA41" s="3">
        <v>2</v>
      </c>
      <c r="AB41" s="3">
        <v>0</v>
      </c>
      <c r="AC41" s="96">
        <v>9</v>
      </c>
      <c r="AD41" s="96">
        <v>1</v>
      </c>
      <c r="AE41" s="96">
        <v>3</v>
      </c>
      <c r="AF41" s="96">
        <v>1</v>
      </c>
      <c r="AG41" s="3">
        <v>0</v>
      </c>
      <c r="AH41" s="3">
        <v>0</v>
      </c>
      <c r="AI41" s="3">
        <f t="shared" ref="AI41:AJ56" si="90">Y41+AA41+AC41+AE41+AG41</f>
        <v>15</v>
      </c>
      <c r="AJ41" s="3">
        <f t="shared" si="90"/>
        <v>2</v>
      </c>
      <c r="AK41" s="3">
        <v>50</v>
      </c>
      <c r="AL41" s="3">
        <f>AI41+AJ41</f>
        <v>17</v>
      </c>
      <c r="AM41" s="3">
        <v>0</v>
      </c>
      <c r="AN41" s="3">
        <v>0</v>
      </c>
      <c r="AO41" s="3">
        <v>0</v>
      </c>
      <c r="AP41" s="97">
        <v>0</v>
      </c>
      <c r="AQ41" s="3">
        <v>0</v>
      </c>
      <c r="AR41" s="98">
        <v>50.5</v>
      </c>
      <c r="AS41" s="99">
        <f t="shared" ref="AS41:AS80" si="91">AT41+AU41</f>
        <v>4306</v>
      </c>
      <c r="AT41" s="100">
        <v>4181</v>
      </c>
      <c r="AU41" s="100">
        <v>125</v>
      </c>
      <c r="AV41" s="99">
        <v>40217</v>
      </c>
      <c r="AW41" s="99">
        <v>39669</v>
      </c>
      <c r="AX41" s="99">
        <v>548</v>
      </c>
      <c r="AY41" s="99">
        <v>25182</v>
      </c>
      <c r="AZ41" s="99">
        <v>24744</v>
      </c>
      <c r="BA41" s="99">
        <v>438</v>
      </c>
      <c r="BB41" s="99">
        <v>15035</v>
      </c>
      <c r="BC41" s="99">
        <v>14925</v>
      </c>
      <c r="BD41" s="99">
        <v>110</v>
      </c>
      <c r="BE41" s="99">
        <v>14931</v>
      </c>
      <c r="BF41" s="99">
        <v>14663</v>
      </c>
      <c r="BG41" s="99">
        <v>268</v>
      </c>
      <c r="BH41" s="99">
        <v>22085</v>
      </c>
      <c r="BI41" s="99">
        <v>21565</v>
      </c>
      <c r="BJ41" s="99">
        <v>520</v>
      </c>
      <c r="BK41" s="99">
        <v>5403</v>
      </c>
      <c r="BL41" s="99">
        <v>5210</v>
      </c>
      <c r="BM41" s="99">
        <v>193</v>
      </c>
      <c r="BN41" s="101">
        <f t="shared" si="31"/>
        <v>27488</v>
      </c>
      <c r="BO41" s="99">
        <v>26642</v>
      </c>
      <c r="BP41" s="99">
        <v>24958</v>
      </c>
      <c r="BQ41" s="99">
        <v>1684</v>
      </c>
      <c r="BR41" s="99">
        <v>9996</v>
      </c>
      <c r="BS41" s="99">
        <v>9548</v>
      </c>
      <c r="BT41" s="99">
        <v>448</v>
      </c>
      <c r="BU41" s="101">
        <f t="shared" si="88"/>
        <v>36638</v>
      </c>
      <c r="BV41" s="102">
        <f>AV41+BE41+BH41+BK41+BO41+BR41</f>
        <v>119274</v>
      </c>
      <c r="BW41" s="102">
        <f t="shared" ref="BW41:BW43" si="92">AV41+BE41+BH41+BK41</f>
        <v>82636</v>
      </c>
      <c r="BX41" s="102"/>
      <c r="BY41" s="102"/>
      <c r="BZ41" s="102"/>
      <c r="CA41" s="103">
        <v>44361</v>
      </c>
      <c r="CB41" s="103">
        <v>665</v>
      </c>
      <c r="CC41" s="103">
        <v>1118</v>
      </c>
      <c r="CD41" s="103"/>
      <c r="CE41" s="103"/>
      <c r="CF41" s="103">
        <v>222</v>
      </c>
      <c r="CG41" s="103">
        <v>181</v>
      </c>
      <c r="CH41" s="103">
        <v>2647</v>
      </c>
      <c r="CI41" s="103">
        <v>210</v>
      </c>
      <c r="CJ41" s="103">
        <v>4378</v>
      </c>
      <c r="CK41" s="103">
        <v>82</v>
      </c>
      <c r="CL41" s="102">
        <f>CJ41+CA41</f>
        <v>48739</v>
      </c>
      <c r="CM41" s="104">
        <f t="shared" ref="CM41:CM80" si="93">CN41+CO41</f>
        <v>2158</v>
      </c>
      <c r="CN41" s="100">
        <v>1858</v>
      </c>
      <c r="CO41" s="100">
        <v>300</v>
      </c>
      <c r="CP41" s="102">
        <f t="shared" si="89"/>
        <v>0</v>
      </c>
      <c r="CQ41" s="103">
        <v>1872</v>
      </c>
      <c r="CR41" s="103">
        <v>1820</v>
      </c>
      <c r="CS41" s="103">
        <v>797</v>
      </c>
      <c r="CT41" s="103">
        <v>1023</v>
      </c>
      <c r="CU41" s="103">
        <v>52</v>
      </c>
      <c r="CV41" s="103">
        <v>21</v>
      </c>
      <c r="CW41" s="103">
        <v>31</v>
      </c>
      <c r="CX41" s="99"/>
      <c r="CY41" s="103">
        <v>231</v>
      </c>
      <c r="CZ41" s="103">
        <v>89</v>
      </c>
      <c r="DA41" s="103">
        <v>13</v>
      </c>
      <c r="DB41" s="105">
        <v>8</v>
      </c>
      <c r="DC41" s="4">
        <v>95</v>
      </c>
      <c r="DD41" s="4">
        <v>91</v>
      </c>
      <c r="DE41" s="4">
        <v>4</v>
      </c>
      <c r="DF41" s="103">
        <v>145</v>
      </c>
      <c r="DG41" s="103">
        <v>28</v>
      </c>
      <c r="DH41" s="106">
        <v>13353</v>
      </c>
      <c r="DI41" s="106">
        <v>5041.1436111111107</v>
      </c>
      <c r="DJ41" s="100">
        <f t="shared" ref="DJ41:DJ59" si="94">DK41+DL41</f>
        <v>545</v>
      </c>
      <c r="DK41" s="100">
        <v>533</v>
      </c>
      <c r="DL41" s="100">
        <v>12</v>
      </c>
      <c r="DM41" s="102">
        <v>142113</v>
      </c>
      <c r="DN41" s="107">
        <v>822165.87</v>
      </c>
      <c r="DO41" s="107">
        <v>33241.01</v>
      </c>
      <c r="DP41" s="107"/>
      <c r="DQ41" s="107">
        <v>9503.8799999999992</v>
      </c>
      <c r="DR41" s="107"/>
      <c r="DS41" s="107">
        <v>21163.97</v>
      </c>
      <c r="DT41" s="107">
        <v>65119.070770999999</v>
      </c>
      <c r="DU41" s="107">
        <v>5600</v>
      </c>
      <c r="DV41" s="107">
        <v>124477.16</v>
      </c>
      <c r="DW41" s="107"/>
      <c r="DX41" s="107">
        <f>SUBTOTAL(9,DN41:DW41)</f>
        <v>1081270.960771</v>
      </c>
      <c r="DY41" s="12"/>
      <c r="DZ41" s="12"/>
      <c r="EA41" s="12"/>
      <c r="EB41" s="12"/>
      <c r="EC41" s="107"/>
      <c r="ED41" s="108"/>
      <c r="EE41" s="12"/>
      <c r="EF41" s="12">
        <f>SUM(DY41:EE41)</f>
        <v>0</v>
      </c>
      <c r="EG41" s="3"/>
      <c r="EH41" s="109"/>
      <c r="EI41" s="12"/>
      <c r="EJ41" s="110"/>
      <c r="EK41" s="3"/>
      <c r="EL41" s="3"/>
      <c r="EM41" s="98"/>
      <c r="EN41" s="3"/>
      <c r="EO41" s="12">
        <f t="shared" ref="EO41:EO65" si="95">costolibro1*AV41</f>
        <v>442387</v>
      </c>
      <c r="EP41" s="12">
        <f t="shared" ref="EP41:EP65" si="96">costolibro1*BO41</f>
        <v>293062</v>
      </c>
      <c r="EQ41" s="12">
        <f t="shared" ref="EQ41:EQ65" si="97">BE41*costomultimediale1</f>
        <v>29862</v>
      </c>
      <c r="ER41" s="12">
        <f t="shared" ref="ER41:ER65" si="98">BR41*costomultimediale1</f>
        <v>19992</v>
      </c>
      <c r="ES41" s="12">
        <f t="shared" ref="ES41:ES43" si="99">DI41</f>
        <v>5041.1436111111107</v>
      </c>
      <c r="ET41" s="12">
        <f t="shared" ref="ET41:ET43" si="100">DA41*1.5*2*200</f>
        <v>7800</v>
      </c>
      <c r="EU41" s="12">
        <f t="shared" ref="EU41:EU43" si="101">CZ41*3*200</f>
        <v>53400</v>
      </c>
      <c r="EV41" s="12">
        <f t="shared" ref="EV41:EV43" si="102">9*BZ41</f>
        <v>0</v>
      </c>
      <c r="EW41" s="12">
        <f t="shared" ref="EW41:EW43" si="103">EO41+EP41+EQ41+ER41+ES41+ET41+EU41+EV41</f>
        <v>851544.1436111111</v>
      </c>
      <c r="EX41" s="146">
        <f t="shared" ref="EX41:EX43" si="104">ER41+EP41+ES41+EV41</f>
        <v>318095.1436111111</v>
      </c>
    </row>
    <row r="42" spans="1:154" x14ac:dyDescent="0.2">
      <c r="A42" s="14"/>
      <c r="B42" s="64" t="s">
        <v>382</v>
      </c>
      <c r="C42" s="14"/>
      <c r="D42" s="14"/>
      <c r="E42" s="14" t="s">
        <v>383</v>
      </c>
      <c r="F42" s="14">
        <v>20099</v>
      </c>
      <c r="G42" s="14" t="s">
        <v>384</v>
      </c>
      <c r="H42" s="14" t="s">
        <v>385</v>
      </c>
      <c r="I42" s="14" t="s">
        <v>386</v>
      </c>
      <c r="J42" s="14">
        <v>0</v>
      </c>
      <c r="K42" s="14">
        <v>0</v>
      </c>
      <c r="L42" s="14">
        <v>0</v>
      </c>
      <c r="M42" s="14">
        <v>0</v>
      </c>
      <c r="N42" s="14">
        <v>80</v>
      </c>
      <c r="O42" s="14">
        <v>80</v>
      </c>
      <c r="P42" s="14"/>
      <c r="Q42" s="14">
        <v>30</v>
      </c>
      <c r="R42" s="14">
        <v>2</v>
      </c>
      <c r="S42" s="14">
        <v>3</v>
      </c>
      <c r="T42" s="14">
        <v>0</v>
      </c>
      <c r="U42" s="14">
        <v>0</v>
      </c>
      <c r="V42" s="14">
        <v>0</v>
      </c>
      <c r="W42" s="14">
        <v>0</v>
      </c>
      <c r="X42" s="14">
        <v>2</v>
      </c>
      <c r="Y42" s="14">
        <v>0</v>
      </c>
      <c r="Z42" s="14">
        <v>0</v>
      </c>
      <c r="AA42" s="14">
        <v>0</v>
      </c>
      <c r="AB42" s="14">
        <v>0</v>
      </c>
      <c r="AC42" s="14">
        <v>1</v>
      </c>
      <c r="AD42" s="14">
        <v>0</v>
      </c>
      <c r="AE42" s="14">
        <v>1</v>
      </c>
      <c r="AF42" s="14">
        <v>0</v>
      </c>
      <c r="AG42" s="14">
        <v>0</v>
      </c>
      <c r="AH42" s="14">
        <v>0</v>
      </c>
      <c r="AI42" s="14">
        <f t="shared" si="90"/>
        <v>2</v>
      </c>
      <c r="AJ42" s="14">
        <f t="shared" si="90"/>
        <v>0</v>
      </c>
      <c r="AK42" s="14">
        <v>0</v>
      </c>
      <c r="AL42" s="14">
        <f>AI42+AJ42</f>
        <v>2</v>
      </c>
      <c r="AM42" s="14">
        <v>0</v>
      </c>
      <c r="AN42" s="14">
        <v>0</v>
      </c>
      <c r="AO42" s="14">
        <v>0</v>
      </c>
      <c r="AP42" s="40">
        <v>0</v>
      </c>
      <c r="AQ42" s="14">
        <v>0</v>
      </c>
      <c r="AR42" s="39">
        <v>30</v>
      </c>
      <c r="AS42" s="21">
        <f t="shared" si="91"/>
        <v>1029</v>
      </c>
      <c r="AT42" s="22">
        <v>593</v>
      </c>
      <c r="AU42" s="22">
        <v>436</v>
      </c>
      <c r="AV42" s="21">
        <v>9726</v>
      </c>
      <c r="AW42" s="21">
        <v>6311</v>
      </c>
      <c r="AX42" s="21">
        <v>3415</v>
      </c>
      <c r="AY42" s="21">
        <v>6905</v>
      </c>
      <c r="AZ42" s="21">
        <v>4127</v>
      </c>
      <c r="BA42" s="21">
        <v>2778</v>
      </c>
      <c r="BB42" s="21">
        <v>2821</v>
      </c>
      <c r="BC42" s="21">
        <v>2184</v>
      </c>
      <c r="BD42" s="21">
        <v>637</v>
      </c>
      <c r="BE42" s="21">
        <v>2851</v>
      </c>
      <c r="BF42" s="21">
        <v>2178</v>
      </c>
      <c r="BG42" s="21">
        <v>673</v>
      </c>
      <c r="BH42" s="21">
        <v>4519</v>
      </c>
      <c r="BI42" s="21">
        <v>3964</v>
      </c>
      <c r="BJ42" s="21">
        <v>555</v>
      </c>
      <c r="BK42" s="21">
        <v>1736</v>
      </c>
      <c r="BL42" s="21">
        <v>1507</v>
      </c>
      <c r="BM42" s="21">
        <v>229</v>
      </c>
      <c r="BN42" s="23">
        <f t="shared" si="31"/>
        <v>6255</v>
      </c>
      <c r="BO42" s="21">
        <v>5005</v>
      </c>
      <c r="BP42" s="21">
        <v>4348</v>
      </c>
      <c r="BQ42" s="21">
        <v>657</v>
      </c>
      <c r="BR42" s="21">
        <v>2006</v>
      </c>
      <c r="BS42" s="21">
        <v>1814</v>
      </c>
      <c r="BT42" s="21">
        <v>192</v>
      </c>
      <c r="BU42" s="23">
        <f t="shared" si="88"/>
        <v>7011</v>
      </c>
      <c r="BV42" s="24">
        <f t="shared" ref="BV42:BV43" si="105">AV42+BE42+BH42+BK42+BO42+BR42</f>
        <v>25843</v>
      </c>
      <c r="BW42" s="24">
        <f t="shared" si="92"/>
        <v>18832</v>
      </c>
      <c r="BX42" s="24"/>
      <c r="BY42" s="24"/>
      <c r="BZ42" s="24"/>
      <c r="CA42" s="27">
        <v>11681</v>
      </c>
      <c r="CB42" s="27">
        <v>4398</v>
      </c>
      <c r="CC42" s="27">
        <v>497</v>
      </c>
      <c r="CD42" s="27"/>
      <c r="CE42" s="27"/>
      <c r="CF42" s="27">
        <v>351</v>
      </c>
      <c r="CG42" s="27">
        <v>0</v>
      </c>
      <c r="CH42" s="27">
        <v>1168</v>
      </c>
      <c r="CI42" s="27">
        <v>55</v>
      </c>
      <c r="CJ42" s="27">
        <v>2071</v>
      </c>
      <c r="CK42" s="27">
        <v>314</v>
      </c>
      <c r="CL42" s="24">
        <f>CJ42+CA42</f>
        <v>13752</v>
      </c>
      <c r="CM42" s="28">
        <f t="shared" si="93"/>
        <v>735</v>
      </c>
      <c r="CN42" s="22">
        <v>722</v>
      </c>
      <c r="CO42" s="22">
        <v>13</v>
      </c>
      <c r="CP42" s="24">
        <f t="shared" si="89"/>
        <v>0</v>
      </c>
      <c r="CQ42" s="27">
        <v>544</v>
      </c>
      <c r="CR42" s="27">
        <v>345</v>
      </c>
      <c r="CS42" s="27">
        <v>268</v>
      </c>
      <c r="CT42" s="27">
        <v>77</v>
      </c>
      <c r="CU42" s="27">
        <v>199</v>
      </c>
      <c r="CV42" s="27">
        <v>176</v>
      </c>
      <c r="CW42" s="27">
        <v>23</v>
      </c>
      <c r="CX42" s="21"/>
      <c r="CY42" s="27">
        <v>30</v>
      </c>
      <c r="CZ42" s="27">
        <v>15</v>
      </c>
      <c r="DA42" s="27"/>
      <c r="DB42" s="27"/>
      <c r="DC42" s="1">
        <v>24</v>
      </c>
      <c r="DD42" s="1">
        <v>15</v>
      </c>
      <c r="DE42" s="1">
        <v>9</v>
      </c>
      <c r="DF42" s="27">
        <v>27</v>
      </c>
      <c r="DG42" s="27">
        <v>0</v>
      </c>
      <c r="DH42" s="79">
        <v>2730</v>
      </c>
      <c r="DI42" s="79">
        <v>852.09833333333336</v>
      </c>
      <c r="DJ42" s="22">
        <f t="shared" si="94"/>
        <v>158</v>
      </c>
      <c r="DK42" s="22">
        <v>89</v>
      </c>
      <c r="DL42" s="22">
        <v>69</v>
      </c>
      <c r="DM42" s="24">
        <v>31581</v>
      </c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14"/>
      <c r="EH42" s="36"/>
      <c r="EI42" s="34"/>
      <c r="EJ42" s="37"/>
      <c r="EK42" s="14"/>
      <c r="EL42" s="14"/>
      <c r="EM42" s="39"/>
      <c r="EN42" s="14"/>
      <c r="EO42" s="34">
        <f t="shared" si="95"/>
        <v>106986</v>
      </c>
      <c r="EP42" s="34">
        <f t="shared" si="96"/>
        <v>55055</v>
      </c>
      <c r="EQ42" s="34">
        <f t="shared" si="97"/>
        <v>5702</v>
      </c>
      <c r="ER42" s="34">
        <f t="shared" si="98"/>
        <v>4012</v>
      </c>
      <c r="ES42" s="34">
        <f t="shared" si="99"/>
        <v>852.09833333333336</v>
      </c>
      <c r="ET42" s="34">
        <f t="shared" si="100"/>
        <v>0</v>
      </c>
      <c r="EU42" s="34">
        <f t="shared" si="101"/>
        <v>9000</v>
      </c>
      <c r="EV42" s="34">
        <f t="shared" si="102"/>
        <v>0</v>
      </c>
      <c r="EW42" s="14">
        <f t="shared" si="103"/>
        <v>181607.09833333333</v>
      </c>
      <c r="EX42" s="145">
        <f t="shared" si="104"/>
        <v>59919.098333333335</v>
      </c>
    </row>
    <row r="43" spans="1:154" x14ac:dyDescent="0.2">
      <c r="A43" s="14"/>
      <c r="B43" s="64" t="s">
        <v>387</v>
      </c>
      <c r="C43" s="14"/>
      <c r="D43" s="14"/>
      <c r="E43" s="14"/>
      <c r="F43" s="14">
        <v>20099</v>
      </c>
      <c r="G43" s="14" t="s">
        <v>384</v>
      </c>
      <c r="H43" s="14">
        <v>236574212</v>
      </c>
      <c r="I43" s="14">
        <v>226225490</v>
      </c>
      <c r="J43" s="14">
        <v>0</v>
      </c>
      <c r="K43" s="14">
        <v>0</v>
      </c>
      <c r="L43" s="14">
        <v>0</v>
      </c>
      <c r="M43" s="14">
        <v>0</v>
      </c>
      <c r="N43" s="14">
        <v>140</v>
      </c>
      <c r="O43" s="14">
        <v>140</v>
      </c>
      <c r="P43" s="14">
        <v>140</v>
      </c>
      <c r="Q43" s="14">
        <v>80</v>
      </c>
      <c r="R43" s="14">
        <v>3</v>
      </c>
      <c r="S43" s="14">
        <v>3</v>
      </c>
      <c r="T43" s="14">
        <v>0</v>
      </c>
      <c r="U43" s="14">
        <v>0</v>
      </c>
      <c r="V43" s="14">
        <v>0</v>
      </c>
      <c r="W43" s="14">
        <v>0</v>
      </c>
      <c r="X43" s="14">
        <v>2</v>
      </c>
      <c r="Y43" s="14">
        <v>0</v>
      </c>
      <c r="Z43" s="14">
        <v>0</v>
      </c>
      <c r="AA43" s="14">
        <v>0</v>
      </c>
      <c r="AB43" s="14">
        <v>0</v>
      </c>
      <c r="AC43" s="14">
        <v>2</v>
      </c>
      <c r="AD43" s="14">
        <v>1</v>
      </c>
      <c r="AE43" s="14">
        <v>2</v>
      </c>
      <c r="AF43" s="14">
        <v>0</v>
      </c>
      <c r="AG43" s="14">
        <v>0</v>
      </c>
      <c r="AH43" s="14">
        <v>0</v>
      </c>
      <c r="AI43" s="14">
        <f t="shared" si="90"/>
        <v>4</v>
      </c>
      <c r="AJ43" s="14">
        <f t="shared" si="90"/>
        <v>1</v>
      </c>
      <c r="AK43" s="14">
        <v>18</v>
      </c>
      <c r="AL43" s="14">
        <f>AI43+AJ43</f>
        <v>5</v>
      </c>
      <c r="AM43" s="14">
        <v>0</v>
      </c>
      <c r="AN43" s="14">
        <v>0</v>
      </c>
      <c r="AO43" s="14">
        <v>0</v>
      </c>
      <c r="AP43" s="40">
        <v>0</v>
      </c>
      <c r="AQ43" s="14">
        <v>0</v>
      </c>
      <c r="AR43" s="39">
        <v>38</v>
      </c>
      <c r="AS43" s="21">
        <f t="shared" si="91"/>
        <v>3262</v>
      </c>
      <c r="AT43" s="22">
        <v>938</v>
      </c>
      <c r="AU43" s="22">
        <v>2324</v>
      </c>
      <c r="AV43" s="21">
        <v>28413</v>
      </c>
      <c r="AW43" s="21">
        <v>5945</v>
      </c>
      <c r="AX43" s="21">
        <v>22468</v>
      </c>
      <c r="AY43" s="21">
        <v>21505</v>
      </c>
      <c r="AZ43" s="21">
        <v>3739</v>
      </c>
      <c r="BA43" s="21">
        <v>17766</v>
      </c>
      <c r="BB43" s="21">
        <v>6908</v>
      </c>
      <c r="BC43" s="21">
        <v>2206</v>
      </c>
      <c r="BD43" s="21">
        <v>4702</v>
      </c>
      <c r="BE43" s="21">
        <v>7631</v>
      </c>
      <c r="BF43" s="21">
        <v>4385</v>
      </c>
      <c r="BG43" s="21">
        <v>3246</v>
      </c>
      <c r="BH43" s="21">
        <v>9163</v>
      </c>
      <c r="BI43" s="21">
        <v>7686</v>
      </c>
      <c r="BJ43" s="21">
        <v>1477</v>
      </c>
      <c r="BK43" s="21">
        <v>661</v>
      </c>
      <c r="BL43" s="21">
        <v>526</v>
      </c>
      <c r="BM43" s="21">
        <v>135</v>
      </c>
      <c r="BN43" s="23">
        <f t="shared" si="31"/>
        <v>9824</v>
      </c>
      <c r="BO43" s="21">
        <v>14168</v>
      </c>
      <c r="BP43" s="21">
        <v>12566</v>
      </c>
      <c r="BQ43" s="21">
        <v>1602</v>
      </c>
      <c r="BR43" s="21">
        <v>2387</v>
      </c>
      <c r="BS43" s="21">
        <v>2176</v>
      </c>
      <c r="BT43" s="21">
        <v>211</v>
      </c>
      <c r="BU43" s="23">
        <f t="shared" si="88"/>
        <v>16555</v>
      </c>
      <c r="BV43" s="24">
        <f t="shared" si="105"/>
        <v>62423</v>
      </c>
      <c r="BW43" s="24">
        <f t="shared" si="92"/>
        <v>45868</v>
      </c>
      <c r="BX43" s="24"/>
      <c r="BY43" s="24"/>
      <c r="BZ43" s="24"/>
      <c r="CA43" s="27">
        <v>15368</v>
      </c>
      <c r="CB43" s="27">
        <v>14308</v>
      </c>
      <c r="CC43" s="27">
        <v>55</v>
      </c>
      <c r="CD43" s="27"/>
      <c r="CE43" s="27"/>
      <c r="CF43" s="27">
        <v>31</v>
      </c>
      <c r="CG43" s="27">
        <v>1</v>
      </c>
      <c r="CH43" s="27">
        <v>700</v>
      </c>
      <c r="CI43" s="27">
        <v>62</v>
      </c>
      <c r="CJ43" s="27">
        <v>849</v>
      </c>
      <c r="CK43" s="27">
        <v>474</v>
      </c>
      <c r="CL43" s="24">
        <f>CJ43+CA43</f>
        <v>16217</v>
      </c>
      <c r="CM43" s="28">
        <f>CN43+CO43</f>
        <v>475</v>
      </c>
      <c r="CN43" s="22">
        <v>423</v>
      </c>
      <c r="CO43" s="22">
        <v>52</v>
      </c>
      <c r="CP43" s="24">
        <f>CM43-CN43-CO43</f>
        <v>0</v>
      </c>
      <c r="CQ43" s="27">
        <v>988</v>
      </c>
      <c r="CR43" s="27">
        <v>165</v>
      </c>
      <c r="CS43" s="27">
        <v>23</v>
      </c>
      <c r="CT43" s="27">
        <v>142</v>
      </c>
      <c r="CU43" s="27">
        <v>823</v>
      </c>
      <c r="CV43" s="27">
        <v>578</v>
      </c>
      <c r="CW43" s="27">
        <v>245</v>
      </c>
      <c r="CX43" s="21"/>
      <c r="CY43" s="27">
        <v>95</v>
      </c>
      <c r="CZ43" s="27">
        <v>14</v>
      </c>
      <c r="DA43" s="27"/>
      <c r="DB43" s="27"/>
      <c r="DC43" s="1">
        <v>15</v>
      </c>
      <c r="DD43" s="1">
        <v>2</v>
      </c>
      <c r="DE43" s="1">
        <v>13</v>
      </c>
      <c r="DF43" s="27">
        <v>52</v>
      </c>
      <c r="DG43" s="27">
        <v>0</v>
      </c>
      <c r="DH43" s="79">
        <v>1128</v>
      </c>
      <c r="DI43" s="79">
        <v>306.85666666666668</v>
      </c>
      <c r="DJ43" s="22">
        <f t="shared" si="94"/>
        <v>166</v>
      </c>
      <c r="DK43" s="22">
        <v>68</v>
      </c>
      <c r="DL43" s="22">
        <v>98</v>
      </c>
      <c r="DM43" s="24">
        <v>53923</v>
      </c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14"/>
      <c r="EH43" s="36"/>
      <c r="EI43" s="34"/>
      <c r="EJ43" s="37"/>
      <c r="EK43" s="14"/>
      <c r="EL43" s="14"/>
      <c r="EM43" s="39"/>
      <c r="EN43" s="14"/>
      <c r="EO43" s="34">
        <f t="shared" si="95"/>
        <v>312543</v>
      </c>
      <c r="EP43" s="34">
        <f t="shared" si="96"/>
        <v>155848</v>
      </c>
      <c r="EQ43" s="34">
        <f t="shared" si="97"/>
        <v>15262</v>
      </c>
      <c r="ER43" s="34">
        <f t="shared" si="98"/>
        <v>4774</v>
      </c>
      <c r="ES43" s="34">
        <f t="shared" si="99"/>
        <v>306.85666666666668</v>
      </c>
      <c r="ET43" s="34">
        <f t="shared" si="100"/>
        <v>0</v>
      </c>
      <c r="EU43" s="34">
        <f t="shared" si="101"/>
        <v>8400</v>
      </c>
      <c r="EV43" s="34">
        <f t="shared" si="102"/>
        <v>0</v>
      </c>
      <c r="EW43" s="14">
        <f t="shared" si="103"/>
        <v>497133.85666666669</v>
      </c>
      <c r="EX43" s="145">
        <f t="shared" si="104"/>
        <v>160928.85666666666</v>
      </c>
    </row>
    <row r="44" spans="1:154" x14ac:dyDescent="0.2">
      <c r="A44" s="14"/>
      <c r="B44" s="64"/>
      <c r="C44" s="14"/>
      <c r="D44" s="14"/>
      <c r="E44" s="14"/>
      <c r="F44" s="14"/>
      <c r="G44" s="14" t="s">
        <v>384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>
        <f t="shared" si="90"/>
        <v>0</v>
      </c>
      <c r="AJ44" s="14">
        <f t="shared" si="90"/>
        <v>0</v>
      </c>
      <c r="AK44" s="14"/>
      <c r="AL44" s="14">
        <f t="shared" ref="AL44:AL53" si="106">AI44+AJ44</f>
        <v>0</v>
      </c>
      <c r="AM44" s="14"/>
      <c r="AN44" s="14"/>
      <c r="AO44" s="14"/>
      <c r="AP44" s="40"/>
      <c r="AQ44" s="14"/>
      <c r="AR44" s="39"/>
      <c r="AS44" s="21">
        <f t="shared" si="91"/>
        <v>0</v>
      </c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3">
        <f t="shared" si="31"/>
        <v>0</v>
      </c>
      <c r="BO44" s="24"/>
      <c r="BP44" s="24"/>
      <c r="BQ44" s="24"/>
      <c r="BR44" s="24"/>
      <c r="BS44" s="21"/>
      <c r="BT44" s="24"/>
      <c r="BU44" s="23">
        <f t="shared" si="88"/>
        <v>0</v>
      </c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8">
        <f>CN44+CO44</f>
        <v>0</v>
      </c>
      <c r="CN44" s="24"/>
      <c r="CO44" s="24"/>
      <c r="CP44" s="24">
        <f>CM44-CN44-CO44</f>
        <v>0</v>
      </c>
      <c r="CQ44" s="21"/>
      <c r="CR44" s="21"/>
      <c r="CS44" s="21"/>
      <c r="CT44" s="21"/>
      <c r="CU44" s="21"/>
      <c r="CV44" s="21"/>
      <c r="CW44" s="21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2">
        <f t="shared" si="94"/>
        <v>0</v>
      </c>
      <c r="DK44" s="24"/>
      <c r="DL44" s="24"/>
      <c r="DM44" s="24">
        <v>0</v>
      </c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14"/>
      <c r="EH44" s="36"/>
      <c r="EI44" s="34"/>
      <c r="EJ44" s="37"/>
      <c r="EK44" s="14"/>
      <c r="EL44" s="14"/>
      <c r="EM44" s="39"/>
      <c r="EN44" s="14"/>
      <c r="EO44" s="34">
        <f t="shared" si="95"/>
        <v>0</v>
      </c>
      <c r="EP44" s="34">
        <f t="shared" si="96"/>
        <v>0</v>
      </c>
      <c r="EQ44" s="34">
        <f t="shared" si="97"/>
        <v>0</v>
      </c>
      <c r="ER44" s="34">
        <f t="shared" si="98"/>
        <v>0</v>
      </c>
      <c r="ES44" s="34"/>
      <c r="ET44" s="34"/>
      <c r="EU44" s="34"/>
      <c r="EV44" s="34"/>
      <c r="EW44" s="24"/>
      <c r="EX44" s="145">
        <f t="shared" ref="EX44:EX84" si="107">ER44+EP44</f>
        <v>0</v>
      </c>
    </row>
    <row r="45" spans="1:154" ht="28.5" x14ac:dyDescent="0.2">
      <c r="A45" s="14"/>
      <c r="B45" s="2" t="s">
        <v>388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>
        <f t="shared" si="90"/>
        <v>0</v>
      </c>
      <c r="AJ45" s="2">
        <f t="shared" si="90"/>
        <v>0</v>
      </c>
      <c r="AK45" s="2"/>
      <c r="AL45" s="2">
        <f t="shared" si="106"/>
        <v>0</v>
      </c>
      <c r="AM45" s="2"/>
      <c r="AN45" s="2"/>
      <c r="AO45" s="2"/>
      <c r="AP45" s="2"/>
      <c r="AQ45" s="2"/>
      <c r="AR45" s="2"/>
      <c r="AS45" s="2">
        <f t="shared" si="91"/>
        <v>0</v>
      </c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>
        <f t="shared" si="31"/>
        <v>0</v>
      </c>
      <c r="BO45" s="2"/>
      <c r="BP45" s="2"/>
      <c r="BQ45" s="2"/>
      <c r="BR45" s="2"/>
      <c r="BS45" s="2"/>
      <c r="BT45" s="2"/>
      <c r="BU45" s="2">
        <f t="shared" si="88"/>
        <v>0</v>
      </c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>
        <f t="shared" si="93"/>
        <v>0</v>
      </c>
      <c r="CN45" s="2"/>
      <c r="CO45" s="2"/>
      <c r="CP45" s="2">
        <f t="shared" si="89"/>
        <v>0</v>
      </c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>
        <f t="shared" si="94"/>
        <v>0</v>
      </c>
      <c r="DK45" s="2"/>
      <c r="DL45" s="2"/>
      <c r="DM45" s="2">
        <v>0</v>
      </c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>
        <f t="shared" si="95"/>
        <v>0</v>
      </c>
      <c r="EP45" s="2">
        <f t="shared" si="96"/>
        <v>0</v>
      </c>
      <c r="EQ45" s="2">
        <f t="shared" si="97"/>
        <v>0</v>
      </c>
      <c r="ER45" s="2">
        <f t="shared" si="98"/>
        <v>0</v>
      </c>
      <c r="ES45" s="2"/>
      <c r="ET45" s="2"/>
      <c r="EU45" s="2"/>
      <c r="EV45" s="2"/>
      <c r="EW45" s="2"/>
      <c r="EX45" s="147">
        <f t="shared" si="107"/>
        <v>0</v>
      </c>
    </row>
    <row r="46" spans="1:154" ht="28.5" x14ac:dyDescent="0.2">
      <c r="A46" s="14"/>
      <c r="B46" s="15" t="s">
        <v>389</v>
      </c>
      <c r="C46" s="20"/>
      <c r="D46" s="20"/>
      <c r="E46" s="17" t="s">
        <v>243</v>
      </c>
      <c r="F46" s="17">
        <v>20024</v>
      </c>
      <c r="G46" s="17" t="s">
        <v>242</v>
      </c>
      <c r="H46" s="27" t="s">
        <v>390</v>
      </c>
      <c r="I46" s="17" t="s">
        <v>245</v>
      </c>
      <c r="J46" s="15" t="s">
        <v>391</v>
      </c>
      <c r="K46" s="17" t="s">
        <v>247</v>
      </c>
      <c r="L46" s="17">
        <v>1975</v>
      </c>
      <c r="M46" s="17" t="s">
        <v>150</v>
      </c>
      <c r="N46" s="17">
        <v>870</v>
      </c>
      <c r="O46" s="17">
        <v>1431</v>
      </c>
      <c r="P46" s="17">
        <v>70</v>
      </c>
      <c r="Q46" s="17">
        <v>110</v>
      </c>
      <c r="R46" s="19">
        <v>8</v>
      </c>
      <c r="S46" s="19">
        <v>11</v>
      </c>
      <c r="T46" s="17" t="s">
        <v>196</v>
      </c>
      <c r="U46" s="17" t="s">
        <v>152</v>
      </c>
      <c r="V46" s="17" t="s">
        <v>184</v>
      </c>
      <c r="W46" s="17" t="s">
        <v>392</v>
      </c>
      <c r="X46" s="17"/>
      <c r="Y46" s="17">
        <v>0</v>
      </c>
      <c r="Z46" s="17">
        <v>0</v>
      </c>
      <c r="AA46" s="17">
        <v>1</v>
      </c>
      <c r="AB46" s="17">
        <v>0</v>
      </c>
      <c r="AC46" s="17">
        <v>3</v>
      </c>
      <c r="AD46" s="17">
        <v>0</v>
      </c>
      <c r="AE46" s="17">
        <v>2</v>
      </c>
      <c r="AF46" s="17">
        <v>0</v>
      </c>
      <c r="AG46" s="17">
        <v>0</v>
      </c>
      <c r="AH46" s="17">
        <v>1</v>
      </c>
      <c r="AI46" s="14">
        <f t="shared" si="90"/>
        <v>6</v>
      </c>
      <c r="AJ46" s="14">
        <f t="shared" si="90"/>
        <v>1</v>
      </c>
      <c r="AK46" s="17">
        <v>24</v>
      </c>
      <c r="AL46" s="14">
        <f t="shared" si="106"/>
        <v>7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39">
        <v>48</v>
      </c>
      <c r="AS46" s="21">
        <f t="shared" si="91"/>
        <v>3118</v>
      </c>
      <c r="AT46" s="22">
        <v>2291</v>
      </c>
      <c r="AU46" s="22">
        <v>827</v>
      </c>
      <c r="AV46" s="21">
        <v>28677</v>
      </c>
      <c r="AW46" s="21">
        <v>22146</v>
      </c>
      <c r="AX46" s="21">
        <v>6531</v>
      </c>
      <c r="AY46" s="21">
        <v>20316</v>
      </c>
      <c r="AZ46" s="21">
        <v>15191</v>
      </c>
      <c r="BA46" s="21">
        <v>5125</v>
      </c>
      <c r="BB46" s="21">
        <v>8361</v>
      </c>
      <c r="BC46" s="21">
        <v>6955</v>
      </c>
      <c r="BD46" s="21">
        <v>1406</v>
      </c>
      <c r="BE46" s="21">
        <v>9517</v>
      </c>
      <c r="BF46" s="21">
        <v>7517</v>
      </c>
      <c r="BG46" s="21">
        <v>2000</v>
      </c>
      <c r="BH46" s="21">
        <v>14779</v>
      </c>
      <c r="BI46" s="21">
        <v>13268</v>
      </c>
      <c r="BJ46" s="21">
        <v>1511</v>
      </c>
      <c r="BK46" s="21">
        <v>4372</v>
      </c>
      <c r="BL46" s="21">
        <v>4068</v>
      </c>
      <c r="BM46" s="21">
        <v>304</v>
      </c>
      <c r="BN46" s="23">
        <f t="shared" si="31"/>
        <v>19151</v>
      </c>
      <c r="BO46" s="21">
        <v>11300</v>
      </c>
      <c r="BP46" s="21">
        <v>10352</v>
      </c>
      <c r="BQ46" s="21">
        <v>948</v>
      </c>
      <c r="BR46" s="21">
        <v>3389</v>
      </c>
      <c r="BS46" s="21">
        <v>3144</v>
      </c>
      <c r="BT46" s="21">
        <v>245</v>
      </c>
      <c r="BU46" s="23">
        <f t="shared" si="88"/>
        <v>14689</v>
      </c>
      <c r="BV46" s="24">
        <f>AV46+BE46+BH46+BK46+BO46+BR46</f>
        <v>72034</v>
      </c>
      <c r="BW46" s="24">
        <f t="shared" ref="BW46:BW47" si="108">AV46+BE46+BH46+BK46</f>
        <v>57345</v>
      </c>
      <c r="BX46" s="24"/>
      <c r="BY46" s="24"/>
      <c r="BZ46" s="24"/>
      <c r="CA46" s="27">
        <v>49453</v>
      </c>
      <c r="CB46" s="27">
        <v>10999</v>
      </c>
      <c r="CC46" s="27">
        <v>3276</v>
      </c>
      <c r="CD46" s="27"/>
      <c r="CE46" s="27"/>
      <c r="CF46" s="27">
        <v>616</v>
      </c>
      <c r="CG46" s="27">
        <v>44</v>
      </c>
      <c r="CH46" s="27">
        <v>2070</v>
      </c>
      <c r="CI46" s="27">
        <v>450</v>
      </c>
      <c r="CJ46" s="27">
        <v>6456</v>
      </c>
      <c r="CK46" s="27">
        <v>623</v>
      </c>
      <c r="CL46" s="24">
        <f>CJ46+CA46</f>
        <v>55909</v>
      </c>
      <c r="CM46" s="28">
        <f t="shared" si="93"/>
        <v>6649</v>
      </c>
      <c r="CN46" s="22">
        <v>6543</v>
      </c>
      <c r="CO46" s="22">
        <v>106</v>
      </c>
      <c r="CP46" s="24">
        <f t="shared" si="89"/>
        <v>0</v>
      </c>
      <c r="CQ46" s="27">
        <v>1188</v>
      </c>
      <c r="CR46" s="27">
        <v>902</v>
      </c>
      <c r="CS46" s="27">
        <v>516</v>
      </c>
      <c r="CT46" s="27">
        <v>386</v>
      </c>
      <c r="CU46" s="27">
        <v>286</v>
      </c>
      <c r="CV46" s="27">
        <v>231</v>
      </c>
      <c r="CW46" s="27">
        <v>55</v>
      </c>
      <c r="CX46" s="27"/>
      <c r="CY46" s="27">
        <v>157</v>
      </c>
      <c r="CZ46" s="22">
        <v>29</v>
      </c>
      <c r="DA46" s="24">
        <v>10</v>
      </c>
      <c r="DB46" s="24">
        <v>6</v>
      </c>
      <c r="DC46" s="1">
        <v>133</v>
      </c>
      <c r="DD46" s="1">
        <v>79</v>
      </c>
      <c r="DE46" s="1">
        <v>54</v>
      </c>
      <c r="DF46" s="21">
        <v>15</v>
      </c>
      <c r="DG46" s="21"/>
      <c r="DH46" s="24">
        <v>14921</v>
      </c>
      <c r="DI46" s="24">
        <v>6595.3588888888889</v>
      </c>
      <c r="DJ46" s="22">
        <f t="shared" si="94"/>
        <v>435</v>
      </c>
      <c r="DK46" s="22">
        <v>398</v>
      </c>
      <c r="DL46" s="22">
        <v>37</v>
      </c>
      <c r="DM46" s="24">
        <v>97000</v>
      </c>
      <c r="DN46" s="33">
        <v>150334.07999999999</v>
      </c>
      <c r="DO46" s="34">
        <v>24000</v>
      </c>
      <c r="DP46" s="34">
        <v>4000</v>
      </c>
      <c r="DQ46" s="34">
        <v>7500</v>
      </c>
      <c r="DR46" s="34"/>
      <c r="DS46" s="34">
        <v>15000</v>
      </c>
      <c r="DT46" s="34">
        <v>26265.159541374996</v>
      </c>
      <c r="DU46" s="34">
        <f>5470+9500</f>
        <v>14970</v>
      </c>
      <c r="DV46" s="34">
        <v>64000</v>
      </c>
      <c r="DW46" s="34"/>
      <c r="DX46" s="34">
        <f>SUBTOTAL(9,DN46:DW46)</f>
        <v>306069.23954137496</v>
      </c>
      <c r="DY46" s="34"/>
      <c r="DZ46" s="34"/>
      <c r="EA46" s="34"/>
      <c r="EB46" s="34"/>
      <c r="EC46" s="34"/>
      <c r="ED46" s="34"/>
      <c r="EE46" s="34"/>
      <c r="EF46" s="34">
        <f>SUM(DY46:EE46)</f>
        <v>0</v>
      </c>
      <c r="EG46" s="14"/>
      <c r="EH46" s="36"/>
      <c r="EI46" s="34"/>
      <c r="EJ46" s="37"/>
      <c r="EK46" s="14"/>
      <c r="EL46" s="14"/>
      <c r="EM46" s="39"/>
      <c r="EN46" s="14"/>
      <c r="EO46" s="34">
        <f t="shared" si="95"/>
        <v>315447</v>
      </c>
      <c r="EP46" s="34">
        <f t="shared" si="96"/>
        <v>124300</v>
      </c>
      <c r="EQ46" s="34">
        <f t="shared" si="97"/>
        <v>19034</v>
      </c>
      <c r="ER46" s="34">
        <f t="shared" si="98"/>
        <v>6778</v>
      </c>
      <c r="ES46" s="34">
        <f t="shared" ref="ES46:ES47" si="109">DI46</f>
        <v>6595.3588888888889</v>
      </c>
      <c r="ET46" s="34">
        <f t="shared" ref="ET46:ET47" si="110">DA46*1.5*2*200</f>
        <v>6000</v>
      </c>
      <c r="EU46" s="34">
        <f t="shared" ref="EU46:EU47" si="111">CZ46*3*200</f>
        <v>17400</v>
      </c>
      <c r="EV46" s="34">
        <f t="shared" ref="EV46:EV47" si="112">9*BZ46</f>
        <v>0</v>
      </c>
      <c r="EW46" s="14">
        <f t="shared" ref="EW46:EW47" si="113">EO46+EP46+EQ46+ER46+ES46+ET46+EU46+EV46</f>
        <v>495554.35888888891</v>
      </c>
      <c r="EX46" s="145">
        <f t="shared" ref="EX46:EX47" si="114">ER46+EP46+ES46+EV46</f>
        <v>137673.35888888888</v>
      </c>
    </row>
    <row r="47" spans="1:154" x14ac:dyDescent="0.2">
      <c r="A47" s="14"/>
      <c r="B47" s="64" t="s">
        <v>393</v>
      </c>
      <c r="C47" s="14"/>
      <c r="D47" s="14"/>
      <c r="E47" s="27" t="s">
        <v>394</v>
      </c>
      <c r="F47" s="17">
        <v>20024</v>
      </c>
      <c r="G47" s="17" t="s">
        <v>242</v>
      </c>
      <c r="H47" s="27">
        <v>99073860</v>
      </c>
      <c r="I47" s="27" t="s">
        <v>395</v>
      </c>
      <c r="J47" s="15" t="s">
        <v>391</v>
      </c>
      <c r="K47" s="14"/>
      <c r="L47" s="14"/>
      <c r="M47" s="14"/>
      <c r="N47" s="27">
        <v>110.14</v>
      </c>
      <c r="O47" s="27">
        <v>110.14</v>
      </c>
      <c r="P47" s="14"/>
      <c r="Q47" s="14">
        <v>14</v>
      </c>
      <c r="R47" s="14">
        <v>1</v>
      </c>
      <c r="S47" s="14">
        <v>4</v>
      </c>
      <c r="T47" s="14"/>
      <c r="U47" s="14"/>
      <c r="V47" s="14"/>
      <c r="W47" s="14"/>
      <c r="X47" s="14"/>
      <c r="Y47" s="14"/>
      <c r="Z47" s="14"/>
      <c r="AA47" s="14">
        <v>0</v>
      </c>
      <c r="AB47" s="14">
        <v>1</v>
      </c>
      <c r="AC47" s="14"/>
      <c r="AD47" s="14"/>
      <c r="AE47" s="14"/>
      <c r="AF47" s="14"/>
      <c r="AG47" s="14"/>
      <c r="AH47" s="14"/>
      <c r="AI47" s="111">
        <f t="shared" si="90"/>
        <v>0</v>
      </c>
      <c r="AJ47" s="111">
        <f t="shared" si="90"/>
        <v>1</v>
      </c>
      <c r="AK47" s="14">
        <v>12</v>
      </c>
      <c r="AL47" s="14">
        <f t="shared" si="106"/>
        <v>1</v>
      </c>
      <c r="AM47" s="14"/>
      <c r="AN47" s="14"/>
      <c r="AO47" s="14"/>
      <c r="AP47" s="40"/>
      <c r="AQ47" s="14"/>
      <c r="AR47" s="39">
        <v>10.5</v>
      </c>
      <c r="AS47" s="21">
        <f t="shared" si="91"/>
        <v>105</v>
      </c>
      <c r="AT47" s="22">
        <v>85</v>
      </c>
      <c r="AU47" s="22">
        <v>20</v>
      </c>
      <c r="AV47" s="21">
        <v>259</v>
      </c>
      <c r="AW47" s="21">
        <v>156</v>
      </c>
      <c r="AX47" s="21">
        <v>103</v>
      </c>
      <c r="AY47" s="21">
        <v>181</v>
      </c>
      <c r="AZ47" s="21">
        <v>98</v>
      </c>
      <c r="BA47" s="21">
        <v>83</v>
      </c>
      <c r="BB47" s="21">
        <v>78</v>
      </c>
      <c r="BC47" s="21">
        <v>58</v>
      </c>
      <c r="BD47" s="21">
        <v>20</v>
      </c>
      <c r="BE47" s="21">
        <v>290</v>
      </c>
      <c r="BF47" s="21">
        <v>212</v>
      </c>
      <c r="BG47" s="21">
        <v>78</v>
      </c>
      <c r="BH47" s="21">
        <v>421</v>
      </c>
      <c r="BI47" s="21">
        <v>315</v>
      </c>
      <c r="BJ47" s="21">
        <v>106</v>
      </c>
      <c r="BK47" s="21">
        <v>595</v>
      </c>
      <c r="BL47" s="21">
        <v>554</v>
      </c>
      <c r="BM47" s="21">
        <v>41</v>
      </c>
      <c r="BN47" s="23">
        <f t="shared" si="31"/>
        <v>1016</v>
      </c>
      <c r="BO47" s="21">
        <v>208</v>
      </c>
      <c r="BP47" s="21">
        <v>179</v>
      </c>
      <c r="BQ47" s="21">
        <v>29</v>
      </c>
      <c r="BR47" s="21">
        <v>58</v>
      </c>
      <c r="BS47" s="21">
        <v>52</v>
      </c>
      <c r="BT47" s="21">
        <v>6</v>
      </c>
      <c r="BU47" s="23">
        <f t="shared" si="88"/>
        <v>266</v>
      </c>
      <c r="BV47" s="24">
        <f>AV47+BE47+BH47+BK47+BO47+BR47</f>
        <v>1831</v>
      </c>
      <c r="BW47" s="24">
        <f t="shared" si="108"/>
        <v>1565</v>
      </c>
      <c r="BX47" s="24"/>
      <c r="BY47" s="24"/>
      <c r="BZ47" s="24"/>
      <c r="CA47" s="27">
        <v>2435</v>
      </c>
      <c r="CB47" s="27">
        <v>844</v>
      </c>
      <c r="CC47" s="27">
        <v>480</v>
      </c>
      <c r="CD47" s="27"/>
      <c r="CE47" s="27"/>
      <c r="CF47" s="27">
        <v>4</v>
      </c>
      <c r="CG47" s="27">
        <v>0</v>
      </c>
      <c r="CH47" s="27">
        <v>755</v>
      </c>
      <c r="CI47" s="27">
        <v>13</v>
      </c>
      <c r="CJ47" s="27">
        <v>1252</v>
      </c>
      <c r="CK47" s="27">
        <v>120</v>
      </c>
      <c r="CL47" s="24">
        <f>CJ47+CA47</f>
        <v>3687</v>
      </c>
      <c r="CM47" s="28">
        <f t="shared" si="93"/>
        <v>15</v>
      </c>
      <c r="CN47" s="22">
        <v>1</v>
      </c>
      <c r="CO47" s="22">
        <v>14</v>
      </c>
      <c r="CP47" s="24">
        <f t="shared" si="89"/>
        <v>0</v>
      </c>
      <c r="CQ47" s="21"/>
      <c r="CR47" s="21"/>
      <c r="CS47" s="21"/>
      <c r="CT47" s="21"/>
      <c r="CU47" s="21"/>
      <c r="CV47" s="21"/>
      <c r="CW47" s="21"/>
      <c r="CX47" s="27"/>
      <c r="CY47" s="27">
        <v>0</v>
      </c>
      <c r="CZ47" s="22"/>
      <c r="DA47" s="27">
        <v>3</v>
      </c>
      <c r="DB47" s="27"/>
      <c r="DC47" s="1"/>
      <c r="DD47" s="1"/>
      <c r="DE47" s="1"/>
      <c r="DF47" s="21"/>
      <c r="DG47" s="21"/>
      <c r="DH47" s="79">
        <v>98</v>
      </c>
      <c r="DI47" s="79">
        <v>22.004999999999999</v>
      </c>
      <c r="DJ47" s="22">
        <f t="shared" si="94"/>
        <v>17</v>
      </c>
      <c r="DK47" s="22">
        <v>16</v>
      </c>
      <c r="DL47" s="22">
        <v>1</v>
      </c>
      <c r="DM47" s="24">
        <v>0</v>
      </c>
      <c r="DN47" s="33">
        <v>6500</v>
      </c>
      <c r="DO47" s="33"/>
      <c r="DP47" s="33"/>
      <c r="DQ47" s="33">
        <v>450</v>
      </c>
      <c r="DR47" s="33"/>
      <c r="DS47" s="33"/>
      <c r="DT47" s="33"/>
      <c r="DU47" s="33"/>
      <c r="DV47" s="33">
        <v>4500</v>
      </c>
      <c r="DW47" s="33"/>
      <c r="DX47" s="34">
        <f>SUBTOTAL(9,DN47:DW47)</f>
        <v>11450</v>
      </c>
      <c r="DY47" s="34"/>
      <c r="DZ47" s="34"/>
      <c r="EA47" s="34"/>
      <c r="EB47" s="34"/>
      <c r="EC47" s="34"/>
      <c r="ED47" s="34"/>
      <c r="EE47" s="34"/>
      <c r="EF47" s="34">
        <f>SUM(DY47:EE47)</f>
        <v>0</v>
      </c>
      <c r="EG47" s="14"/>
      <c r="EH47" s="36"/>
      <c r="EI47" s="34"/>
      <c r="EJ47" s="37"/>
      <c r="EK47" s="14"/>
      <c r="EL47" s="14"/>
      <c r="EM47" s="39"/>
      <c r="EN47" s="14"/>
      <c r="EO47" s="34">
        <f t="shared" si="95"/>
        <v>2849</v>
      </c>
      <c r="EP47" s="34">
        <f t="shared" si="96"/>
        <v>2288</v>
      </c>
      <c r="EQ47" s="34">
        <f t="shared" si="97"/>
        <v>580</v>
      </c>
      <c r="ER47" s="34">
        <f t="shared" si="98"/>
        <v>116</v>
      </c>
      <c r="ES47" s="34">
        <f t="shared" si="109"/>
        <v>22.004999999999999</v>
      </c>
      <c r="ET47" s="34">
        <f t="shared" si="110"/>
        <v>1800</v>
      </c>
      <c r="EU47" s="34">
        <f t="shared" si="111"/>
        <v>0</v>
      </c>
      <c r="EV47" s="34">
        <f t="shared" si="112"/>
        <v>0</v>
      </c>
      <c r="EW47" s="14">
        <f t="shared" si="113"/>
        <v>7655.0050000000001</v>
      </c>
      <c r="EX47" s="145">
        <f t="shared" si="114"/>
        <v>2426.0050000000001</v>
      </c>
    </row>
    <row r="48" spans="1:154" x14ac:dyDescent="0.2">
      <c r="B48" s="6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11">
        <f t="shared" si="90"/>
        <v>0</v>
      </c>
      <c r="AJ48" s="111">
        <f t="shared" si="90"/>
        <v>0</v>
      </c>
      <c r="AK48" s="14"/>
      <c r="AL48" s="14">
        <f t="shared" si="106"/>
        <v>0</v>
      </c>
      <c r="AM48" s="14"/>
      <c r="AN48" s="14"/>
      <c r="AO48" s="14"/>
      <c r="AP48" s="40"/>
      <c r="AQ48" s="14"/>
      <c r="AR48" s="39"/>
      <c r="AS48" s="21">
        <f t="shared" si="91"/>
        <v>0</v>
      </c>
      <c r="AT48" s="21"/>
      <c r="AU48" s="21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1"/>
      <c r="BG48" s="21"/>
      <c r="BH48" s="24"/>
      <c r="BI48" s="24"/>
      <c r="BJ48" s="24"/>
      <c r="BK48" s="24"/>
      <c r="BL48" s="24"/>
      <c r="BM48" s="24"/>
      <c r="BN48" s="23">
        <f t="shared" si="31"/>
        <v>0</v>
      </c>
      <c r="BO48" s="21"/>
      <c r="BP48" s="38"/>
      <c r="BQ48" s="21"/>
      <c r="BR48" s="24"/>
      <c r="BS48" s="24"/>
      <c r="BT48" s="24"/>
      <c r="BU48" s="23">
        <f t="shared" si="88"/>
        <v>0</v>
      </c>
      <c r="BV48" s="24"/>
      <c r="BW48" s="24"/>
      <c r="BX48" s="24"/>
      <c r="BY48" s="24"/>
      <c r="BZ48" s="24"/>
      <c r="CA48" s="27"/>
      <c r="CB48" s="27"/>
      <c r="CC48" s="21"/>
      <c r="CD48" s="27"/>
      <c r="CE48" s="27"/>
      <c r="CF48" s="21"/>
      <c r="CG48" s="21"/>
      <c r="CH48" s="21"/>
      <c r="CI48" s="21"/>
      <c r="CJ48" s="24"/>
      <c r="CK48" s="24"/>
      <c r="CL48" s="24"/>
      <c r="CM48" s="28"/>
      <c r="CN48" s="22"/>
      <c r="CO48" s="22"/>
      <c r="CP48" s="24">
        <f t="shared" si="89"/>
        <v>0</v>
      </c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1"/>
      <c r="DD48" s="21"/>
      <c r="DE48" s="21"/>
      <c r="DF48" s="21"/>
      <c r="DG48" s="21"/>
      <c r="DH48" s="24"/>
      <c r="DI48" s="24"/>
      <c r="DJ48" s="22"/>
      <c r="DK48" s="22"/>
      <c r="DL48" s="22"/>
      <c r="DM48" s="24">
        <v>0</v>
      </c>
      <c r="DN48" s="34"/>
      <c r="DO48" s="34"/>
      <c r="DP48" s="34"/>
      <c r="DQ48" s="34"/>
      <c r="DR48" s="34"/>
      <c r="DS48" s="34"/>
      <c r="DT48" s="5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14"/>
      <c r="EH48" s="36"/>
      <c r="EI48" s="34"/>
      <c r="EJ48" s="37"/>
      <c r="EK48" s="14"/>
      <c r="EL48" s="14"/>
      <c r="EM48" s="39"/>
      <c r="EN48" s="14"/>
      <c r="EO48" s="34">
        <f t="shared" si="95"/>
        <v>0</v>
      </c>
      <c r="EP48" s="34">
        <f t="shared" si="96"/>
        <v>0</v>
      </c>
      <c r="EQ48" s="34">
        <f t="shared" si="97"/>
        <v>0</v>
      </c>
      <c r="ER48" s="34">
        <f t="shared" si="98"/>
        <v>0</v>
      </c>
      <c r="ES48" s="34"/>
      <c r="ET48" s="34"/>
      <c r="EU48" s="34"/>
      <c r="EV48" s="34"/>
      <c r="EW48" s="24"/>
      <c r="EX48" s="145">
        <f t="shared" si="107"/>
        <v>0</v>
      </c>
    </row>
    <row r="49" spans="1:154" x14ac:dyDescent="0.2">
      <c r="B49" s="2" t="s">
        <v>315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112">
        <f t="shared" si="90"/>
        <v>0</v>
      </c>
      <c r="AJ49" s="112">
        <f t="shared" si="90"/>
        <v>0</v>
      </c>
      <c r="AK49" s="3"/>
      <c r="AL49" s="42">
        <f t="shared" si="106"/>
        <v>0</v>
      </c>
      <c r="AM49" s="3"/>
      <c r="AN49" s="3"/>
      <c r="AO49" s="3"/>
      <c r="AP49" s="97"/>
      <c r="AQ49" s="3"/>
      <c r="AR49" s="98"/>
      <c r="AS49" s="48">
        <f t="shared" si="91"/>
        <v>0</v>
      </c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50">
        <f t="shared" si="31"/>
        <v>0</v>
      </c>
      <c r="BO49" s="102"/>
      <c r="BP49" s="102"/>
      <c r="BQ49" s="102"/>
      <c r="BR49" s="102"/>
      <c r="BS49" s="102"/>
      <c r="BT49" s="102"/>
      <c r="BU49" s="50">
        <f t="shared" si="88"/>
        <v>0</v>
      </c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51">
        <f t="shared" si="93"/>
        <v>0</v>
      </c>
      <c r="CN49" s="102"/>
      <c r="CO49" s="102"/>
      <c r="CP49" s="102">
        <f t="shared" si="89"/>
        <v>0</v>
      </c>
      <c r="CQ49" s="102"/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  <c r="DB49" s="102"/>
      <c r="DC49" s="102"/>
      <c r="DD49" s="102"/>
      <c r="DE49" s="102"/>
      <c r="DF49" s="102"/>
      <c r="DG49" s="102"/>
      <c r="DH49" s="102"/>
      <c r="DI49" s="102"/>
      <c r="DJ49" s="113">
        <f t="shared" si="94"/>
        <v>0</v>
      </c>
      <c r="DK49" s="102"/>
      <c r="DL49" s="102"/>
      <c r="DM49" s="102">
        <v>0</v>
      </c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3"/>
      <c r="EH49" s="109"/>
      <c r="EI49" s="12"/>
      <c r="EJ49" s="110"/>
      <c r="EK49" s="3"/>
      <c r="EL49" s="3"/>
      <c r="EM49" s="12"/>
      <c r="EN49" s="12"/>
      <c r="EO49" s="12">
        <f t="shared" si="95"/>
        <v>0</v>
      </c>
      <c r="EP49" s="12">
        <f t="shared" si="96"/>
        <v>0</v>
      </c>
      <c r="EQ49" s="12">
        <f t="shared" si="97"/>
        <v>0</v>
      </c>
      <c r="ER49" s="12">
        <f t="shared" si="98"/>
        <v>0</v>
      </c>
      <c r="ES49" s="12"/>
      <c r="ET49" s="12"/>
      <c r="EU49" s="12"/>
      <c r="EV49" s="12"/>
      <c r="EW49" s="12"/>
      <c r="EX49" s="146">
        <f t="shared" si="107"/>
        <v>0</v>
      </c>
    </row>
    <row r="50" spans="1:154" x14ac:dyDescent="0.2">
      <c r="A50" s="14"/>
      <c r="B50" s="64" t="s">
        <v>396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>
        <v>1205</v>
      </c>
      <c r="O50" s="14">
        <v>1987</v>
      </c>
      <c r="P50" s="14">
        <v>200</v>
      </c>
      <c r="Q50" s="14">
        <v>170</v>
      </c>
      <c r="R50" s="14">
        <v>14</v>
      </c>
      <c r="S50" s="14">
        <v>8</v>
      </c>
      <c r="T50" s="14"/>
      <c r="U50" s="14"/>
      <c r="V50" s="14"/>
      <c r="W50" s="14">
        <v>1</v>
      </c>
      <c r="X50" s="14">
        <v>15</v>
      </c>
      <c r="Y50" s="14"/>
      <c r="Z50" s="14">
        <v>1</v>
      </c>
      <c r="AA50" s="14">
        <v>0</v>
      </c>
      <c r="AB50" s="14">
        <v>0</v>
      </c>
      <c r="AC50" s="14">
        <v>9</v>
      </c>
      <c r="AD50" s="14">
        <v>4</v>
      </c>
      <c r="AE50" s="14"/>
      <c r="AF50" s="14">
        <v>0</v>
      </c>
      <c r="AG50" s="14">
        <v>0</v>
      </c>
      <c r="AH50" s="14">
        <v>0</v>
      </c>
      <c r="AI50" s="111">
        <f t="shared" si="90"/>
        <v>9</v>
      </c>
      <c r="AJ50" s="111">
        <f t="shared" si="90"/>
        <v>5</v>
      </c>
      <c r="AK50" s="14">
        <v>135</v>
      </c>
      <c r="AL50" s="14">
        <f t="shared" si="106"/>
        <v>14</v>
      </c>
      <c r="AM50" s="14">
        <v>0</v>
      </c>
      <c r="AN50" s="14">
        <v>0</v>
      </c>
      <c r="AO50" s="14"/>
      <c r="AP50" s="40">
        <v>2</v>
      </c>
      <c r="AQ50" s="14">
        <v>1</v>
      </c>
      <c r="AR50" s="39" t="s">
        <v>397</v>
      </c>
      <c r="AS50" s="21">
        <f t="shared" si="91"/>
        <v>4585</v>
      </c>
      <c r="AT50" s="22">
        <v>3260</v>
      </c>
      <c r="AU50" s="22">
        <v>1325</v>
      </c>
      <c r="AV50" s="21">
        <v>42454</v>
      </c>
      <c r="AW50" s="21">
        <v>32758</v>
      </c>
      <c r="AX50" s="21">
        <v>9696</v>
      </c>
      <c r="AY50" s="21">
        <v>26220</v>
      </c>
      <c r="AZ50" s="21">
        <v>18501</v>
      </c>
      <c r="BA50" s="21">
        <v>7719</v>
      </c>
      <c r="BB50" s="21">
        <v>16234</v>
      </c>
      <c r="BC50" s="21">
        <v>14257</v>
      </c>
      <c r="BD50" s="21">
        <v>1977</v>
      </c>
      <c r="BE50" s="21">
        <v>10921</v>
      </c>
      <c r="BF50" s="21">
        <v>9434</v>
      </c>
      <c r="BG50" s="21">
        <v>1487</v>
      </c>
      <c r="BH50" s="21">
        <v>10521</v>
      </c>
      <c r="BI50" s="21">
        <v>9919</v>
      </c>
      <c r="BJ50" s="21">
        <v>602</v>
      </c>
      <c r="BK50" s="21">
        <v>2910</v>
      </c>
      <c r="BL50" s="21">
        <v>2656</v>
      </c>
      <c r="BM50" s="21">
        <v>254</v>
      </c>
      <c r="BN50" s="23">
        <f t="shared" si="31"/>
        <v>13431</v>
      </c>
      <c r="BO50" s="21">
        <v>12900</v>
      </c>
      <c r="BP50" s="21">
        <v>11873</v>
      </c>
      <c r="BQ50" s="21">
        <v>1027</v>
      </c>
      <c r="BR50" s="21">
        <v>2994</v>
      </c>
      <c r="BS50" s="21">
        <v>2825</v>
      </c>
      <c r="BT50" s="21">
        <v>169</v>
      </c>
      <c r="BU50" s="23">
        <f t="shared" si="88"/>
        <v>15894</v>
      </c>
      <c r="BV50" s="24">
        <f>AV50+BE50+BH50+BK50+BO50+BR50</f>
        <v>82700</v>
      </c>
      <c r="BW50" s="24">
        <f t="shared" ref="BW50:BW53" si="115">AV50+BE50+BH50+BK50</f>
        <v>66806</v>
      </c>
      <c r="BX50" s="24"/>
      <c r="BY50" s="24"/>
      <c r="BZ50" s="24"/>
      <c r="CA50" s="27">
        <v>61773</v>
      </c>
      <c r="CB50" s="27">
        <v>13231</v>
      </c>
      <c r="CC50" s="27">
        <v>3413</v>
      </c>
      <c r="CD50" s="27"/>
      <c r="CE50" s="27"/>
      <c r="CF50" s="27">
        <v>219</v>
      </c>
      <c r="CG50" s="27">
        <v>355</v>
      </c>
      <c r="CH50" s="27">
        <v>3601</v>
      </c>
      <c r="CI50" s="27">
        <v>897</v>
      </c>
      <c r="CJ50" s="27">
        <v>8485</v>
      </c>
      <c r="CK50" s="27">
        <v>1177</v>
      </c>
      <c r="CL50" s="24">
        <f t="shared" ref="CL50:CL56" si="116">CJ50+CA50</f>
        <v>70258</v>
      </c>
      <c r="CM50" s="28">
        <f t="shared" si="93"/>
        <v>11150</v>
      </c>
      <c r="CN50" s="22">
        <v>10860</v>
      </c>
      <c r="CO50" s="22">
        <v>290</v>
      </c>
      <c r="CP50" s="24">
        <f t="shared" si="89"/>
        <v>0</v>
      </c>
      <c r="CQ50" s="27">
        <v>2591</v>
      </c>
      <c r="CR50" s="27">
        <v>2140</v>
      </c>
      <c r="CS50" s="27">
        <v>755</v>
      </c>
      <c r="CT50" s="27">
        <v>1385</v>
      </c>
      <c r="CU50" s="27">
        <v>451</v>
      </c>
      <c r="CV50" s="27">
        <v>288</v>
      </c>
      <c r="CW50" s="27">
        <v>163</v>
      </c>
      <c r="CX50" s="21"/>
      <c r="CY50" s="27">
        <v>124</v>
      </c>
      <c r="CZ50" s="27">
        <v>73</v>
      </c>
      <c r="DA50" s="27">
        <v>10</v>
      </c>
      <c r="DB50" s="24"/>
      <c r="DC50" s="1">
        <v>109</v>
      </c>
      <c r="DD50" s="1">
        <v>102</v>
      </c>
      <c r="DE50" s="1">
        <v>7</v>
      </c>
      <c r="DF50" s="27">
        <v>51</v>
      </c>
      <c r="DG50" s="27">
        <v>0</v>
      </c>
      <c r="DH50" s="79">
        <v>15583</v>
      </c>
      <c r="DI50" s="79">
        <v>9719.3452777777784</v>
      </c>
      <c r="DJ50" s="22">
        <f t="shared" si="94"/>
        <v>471</v>
      </c>
      <c r="DK50" s="22">
        <v>455</v>
      </c>
      <c r="DL50" s="22">
        <v>16</v>
      </c>
      <c r="DM50" s="24">
        <v>147813</v>
      </c>
      <c r="DN50" s="54">
        <f>382971.38</f>
        <v>382971.38</v>
      </c>
      <c r="DO50" s="54">
        <f>17769.72+21692.666625</f>
        <v>39462.386624999999</v>
      </c>
      <c r="DP50" s="34">
        <v>2000</v>
      </c>
      <c r="DQ50" s="34">
        <v>10000</v>
      </c>
      <c r="DR50" s="34"/>
      <c r="DS50" s="54">
        <v>15465.3</v>
      </c>
      <c r="DT50" s="34">
        <v>45657.944331874998</v>
      </c>
      <c r="DU50" s="34">
        <f>5150+7000</f>
        <v>12150</v>
      </c>
      <c r="DV50" s="34">
        <v>96201.04</v>
      </c>
      <c r="DW50" s="54">
        <v>23850</v>
      </c>
      <c r="DX50" s="34">
        <f>SUBTOTAL(9,DN50:DW50)</f>
        <v>627758.05095687497</v>
      </c>
      <c r="DY50" s="34"/>
      <c r="DZ50" s="34"/>
      <c r="EA50" s="34"/>
      <c r="EB50" s="34"/>
      <c r="EC50" s="34"/>
      <c r="ED50" s="34"/>
      <c r="EE50" s="34"/>
      <c r="EF50" s="34"/>
      <c r="EG50" s="14"/>
      <c r="EH50" s="36"/>
      <c r="EI50" s="34"/>
      <c r="EJ50" s="37"/>
      <c r="EK50" s="14"/>
      <c r="EL50" s="14"/>
      <c r="EM50" s="39"/>
      <c r="EN50" s="14"/>
      <c r="EO50" s="34">
        <f t="shared" si="95"/>
        <v>466994</v>
      </c>
      <c r="EP50" s="34">
        <f t="shared" si="96"/>
        <v>141900</v>
      </c>
      <c r="EQ50" s="34">
        <f t="shared" si="97"/>
        <v>21842</v>
      </c>
      <c r="ER50" s="34">
        <f t="shared" si="98"/>
        <v>5988</v>
      </c>
      <c r="ES50" s="34">
        <f t="shared" ref="ES50:ES53" si="117">DI50</f>
        <v>9719.3452777777784</v>
      </c>
      <c r="ET50" s="34">
        <f t="shared" ref="ET50:ET53" si="118">DA50*1.5*2*200</f>
        <v>6000</v>
      </c>
      <c r="EU50" s="34">
        <f t="shared" ref="EU50:EU53" si="119">CZ50*3*200</f>
        <v>43800</v>
      </c>
      <c r="EV50" s="34">
        <f t="shared" ref="EV50:EV53" si="120">9*BZ50</f>
        <v>0</v>
      </c>
      <c r="EW50" s="14">
        <f t="shared" ref="EW50:EW53" si="121">EO50+EP50+EQ50+ER50+ES50+ET50+EU50+EV50</f>
        <v>696243.34527777776</v>
      </c>
      <c r="EX50" s="145">
        <f t="shared" ref="EX50:EX53" si="122">ER50+EP50+ES50+EV50</f>
        <v>157607.34527777779</v>
      </c>
    </row>
    <row r="51" spans="1:154" x14ac:dyDescent="0.2">
      <c r="B51" s="64" t="s">
        <v>398</v>
      </c>
      <c r="C51" s="14"/>
      <c r="D51" s="14"/>
      <c r="E51" s="17" t="s">
        <v>399</v>
      </c>
      <c r="F51" s="14">
        <v>20017</v>
      </c>
      <c r="G51" s="14"/>
      <c r="H51" s="14" t="s">
        <v>400</v>
      </c>
      <c r="I51" s="14" t="s">
        <v>401</v>
      </c>
      <c r="J51" s="14" t="s">
        <v>320</v>
      </c>
      <c r="K51" s="14"/>
      <c r="L51" s="14"/>
      <c r="M51" s="14" t="s">
        <v>150</v>
      </c>
      <c r="N51" s="14">
        <v>150</v>
      </c>
      <c r="O51" s="14">
        <v>200</v>
      </c>
      <c r="P51" s="14"/>
      <c r="Q51" s="14"/>
      <c r="R51" s="14">
        <v>5</v>
      </c>
      <c r="S51" s="14">
        <v>17</v>
      </c>
      <c r="T51" s="14" t="s">
        <v>323</v>
      </c>
      <c r="U51" s="14" t="s">
        <v>152</v>
      </c>
      <c r="V51" s="14"/>
      <c r="W51" s="14">
        <v>1</v>
      </c>
      <c r="X51" s="14">
        <v>1</v>
      </c>
      <c r="Y51" s="14">
        <v>0</v>
      </c>
      <c r="Z51" s="14">
        <v>1</v>
      </c>
      <c r="AA51" s="14">
        <v>0</v>
      </c>
      <c r="AB51" s="14">
        <v>1</v>
      </c>
      <c r="AC51" s="14">
        <v>0</v>
      </c>
      <c r="AD51" s="14">
        <v>6</v>
      </c>
      <c r="AE51" s="14"/>
      <c r="AF51" s="14"/>
      <c r="AG51" s="14"/>
      <c r="AH51" s="14"/>
      <c r="AI51" s="111">
        <f t="shared" si="90"/>
        <v>0</v>
      </c>
      <c r="AJ51" s="111">
        <f t="shared" si="90"/>
        <v>8</v>
      </c>
      <c r="AK51" s="14">
        <f>15*7+1</f>
        <v>106</v>
      </c>
      <c r="AL51" s="14">
        <f t="shared" si="106"/>
        <v>8</v>
      </c>
      <c r="AM51" s="14">
        <v>0</v>
      </c>
      <c r="AN51" s="14">
        <v>0</v>
      </c>
      <c r="AO51" s="14"/>
      <c r="AP51" s="40"/>
      <c r="AQ51" s="14"/>
      <c r="AR51" s="39">
        <v>53</v>
      </c>
      <c r="AS51" s="21">
        <f t="shared" si="91"/>
        <v>374</v>
      </c>
      <c r="AT51" s="22">
        <v>364</v>
      </c>
      <c r="AU51" s="22">
        <v>10</v>
      </c>
      <c r="AV51" s="21">
        <v>242</v>
      </c>
      <c r="AW51" s="21">
        <v>238</v>
      </c>
      <c r="AX51" s="21">
        <v>4</v>
      </c>
      <c r="AY51" s="21">
        <v>0</v>
      </c>
      <c r="AZ51" s="21">
        <v>0</v>
      </c>
      <c r="BA51" s="21">
        <v>0</v>
      </c>
      <c r="BB51" s="21">
        <v>242</v>
      </c>
      <c r="BC51" s="21">
        <v>238</v>
      </c>
      <c r="BD51" s="21">
        <v>4</v>
      </c>
      <c r="BE51" s="21">
        <v>450</v>
      </c>
      <c r="BF51" s="21">
        <v>449</v>
      </c>
      <c r="BG51" s="21">
        <v>1</v>
      </c>
      <c r="BH51" s="21">
        <v>1095</v>
      </c>
      <c r="BI51" s="21">
        <v>1072</v>
      </c>
      <c r="BJ51" s="21">
        <v>23</v>
      </c>
      <c r="BK51" s="21">
        <v>913</v>
      </c>
      <c r="BL51" s="21">
        <v>901</v>
      </c>
      <c r="BM51" s="21">
        <v>12</v>
      </c>
      <c r="BN51" s="23">
        <f t="shared" si="31"/>
        <v>2008</v>
      </c>
      <c r="BO51" s="21">
        <v>3091</v>
      </c>
      <c r="BP51" s="21">
        <v>2829</v>
      </c>
      <c r="BQ51" s="21">
        <v>262</v>
      </c>
      <c r="BR51" s="21">
        <v>1959</v>
      </c>
      <c r="BS51" s="21">
        <v>1898</v>
      </c>
      <c r="BT51" s="21">
        <v>61</v>
      </c>
      <c r="BU51" s="23">
        <f t="shared" si="88"/>
        <v>5050</v>
      </c>
      <c r="BV51" s="24">
        <f>AV51+BE51+BH51+BK51+BO51+BR51</f>
        <v>7750</v>
      </c>
      <c r="BW51" s="24">
        <f t="shared" si="115"/>
        <v>2700</v>
      </c>
      <c r="BX51" s="24"/>
      <c r="BY51" s="24"/>
      <c r="BZ51" s="24"/>
      <c r="CA51" s="27">
        <v>273</v>
      </c>
      <c r="CB51" s="27">
        <v>6</v>
      </c>
      <c r="CC51" s="27">
        <v>1467</v>
      </c>
      <c r="CD51" s="27"/>
      <c r="CE51" s="27"/>
      <c r="CF51" s="27">
        <v>276</v>
      </c>
      <c r="CG51" s="27">
        <v>1</v>
      </c>
      <c r="CH51" s="27">
        <v>228</v>
      </c>
      <c r="CI51" s="27">
        <v>21</v>
      </c>
      <c r="CJ51" s="27">
        <v>1993</v>
      </c>
      <c r="CK51" s="27">
        <v>39</v>
      </c>
      <c r="CL51" s="24">
        <f t="shared" si="116"/>
        <v>2266</v>
      </c>
      <c r="CM51" s="28">
        <f t="shared" si="93"/>
        <v>2</v>
      </c>
      <c r="CN51" s="28"/>
      <c r="CO51" s="28">
        <v>2</v>
      </c>
      <c r="CP51" s="24">
        <f t="shared" si="89"/>
        <v>0</v>
      </c>
      <c r="CQ51" s="27">
        <v>1</v>
      </c>
      <c r="CR51" s="27">
        <v>1</v>
      </c>
      <c r="CS51" s="27">
        <v>0</v>
      </c>
      <c r="CT51" s="27">
        <v>1</v>
      </c>
      <c r="CU51" s="27">
        <v>0</v>
      </c>
      <c r="CV51" s="27">
        <v>0</v>
      </c>
      <c r="CW51" s="27">
        <v>0</v>
      </c>
      <c r="CX51" s="27"/>
      <c r="CY51" s="27">
        <v>1</v>
      </c>
      <c r="CZ51" s="27"/>
      <c r="DA51" s="27"/>
      <c r="DB51" s="27"/>
      <c r="DC51" s="1">
        <v>17</v>
      </c>
      <c r="DD51" s="1">
        <v>12</v>
      </c>
      <c r="DE51" s="1">
        <v>5</v>
      </c>
      <c r="DF51" s="21"/>
      <c r="DG51" s="24"/>
      <c r="DH51" s="79">
        <v>8721</v>
      </c>
      <c r="DI51" s="79">
        <v>2748.633888888889</v>
      </c>
      <c r="DJ51" s="22">
        <f t="shared" si="94"/>
        <v>404</v>
      </c>
      <c r="DK51" s="22">
        <v>401</v>
      </c>
      <c r="DL51" s="22">
        <v>3</v>
      </c>
      <c r="DM51" s="24">
        <v>39506</v>
      </c>
      <c r="DN51" s="34">
        <f>33000*7/2</f>
        <v>115500</v>
      </c>
      <c r="DO51" s="34"/>
      <c r="DP51" s="34"/>
      <c r="DQ51" s="34"/>
      <c r="DR51" s="34"/>
      <c r="DS51" s="34"/>
      <c r="DT51" s="34"/>
      <c r="DU51" s="34">
        <f>150*30</f>
        <v>4500</v>
      </c>
      <c r="DV51" s="34">
        <v>20000</v>
      </c>
      <c r="DW51" s="34"/>
      <c r="DX51" s="34">
        <f>SUBTOTAL(9,DN51:DW51)</f>
        <v>140000</v>
      </c>
      <c r="DY51" s="34"/>
      <c r="DZ51" s="34"/>
      <c r="EA51" s="34"/>
      <c r="EB51" s="34"/>
      <c r="EC51" s="34"/>
      <c r="ED51" s="34"/>
      <c r="EE51" s="34"/>
      <c r="EF51" s="34"/>
      <c r="EG51" s="14"/>
      <c r="EH51" s="36"/>
      <c r="EI51" s="34"/>
      <c r="EJ51" s="37"/>
      <c r="EK51" s="14"/>
      <c r="EL51" s="14"/>
      <c r="EM51" s="39"/>
      <c r="EN51" s="14"/>
      <c r="EO51" s="34">
        <f t="shared" si="95"/>
        <v>2662</v>
      </c>
      <c r="EP51" s="34">
        <f t="shared" si="96"/>
        <v>34001</v>
      </c>
      <c r="EQ51" s="34">
        <f t="shared" si="97"/>
        <v>900</v>
      </c>
      <c r="ER51" s="34">
        <f t="shared" si="98"/>
        <v>3918</v>
      </c>
      <c r="ES51" s="34">
        <f t="shared" si="117"/>
        <v>2748.633888888889</v>
      </c>
      <c r="ET51" s="34">
        <f t="shared" si="118"/>
        <v>0</v>
      </c>
      <c r="EU51" s="34">
        <f t="shared" si="119"/>
        <v>0</v>
      </c>
      <c r="EV51" s="34">
        <f t="shared" si="120"/>
        <v>0</v>
      </c>
      <c r="EW51" s="34">
        <f t="shared" si="121"/>
        <v>44229.633888888886</v>
      </c>
      <c r="EX51" s="148">
        <f t="shared" si="122"/>
        <v>40667.633888888886</v>
      </c>
    </row>
    <row r="52" spans="1:154" x14ac:dyDescent="0.2">
      <c r="B52" s="46" t="s">
        <v>402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>
        <v>100</v>
      </c>
      <c r="O52" s="42"/>
      <c r="P52" s="42">
        <v>100</v>
      </c>
      <c r="Q52" s="42"/>
      <c r="R52" s="42">
        <v>1</v>
      </c>
      <c r="S52" s="42">
        <v>1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114">
        <f t="shared" si="90"/>
        <v>0</v>
      </c>
      <c r="AJ52" s="114">
        <f t="shared" si="90"/>
        <v>0</v>
      </c>
      <c r="AK52" s="42"/>
      <c r="AL52" s="42">
        <f t="shared" si="106"/>
        <v>0</v>
      </c>
      <c r="AM52" s="42"/>
      <c r="AN52" s="42"/>
      <c r="AO52" s="42"/>
      <c r="AP52" s="69"/>
      <c r="AQ52" s="42"/>
      <c r="AR52" s="59"/>
      <c r="AS52" s="48">
        <f t="shared" si="91"/>
        <v>271</v>
      </c>
      <c r="AT52" s="113">
        <v>16</v>
      </c>
      <c r="AU52" s="113">
        <v>255</v>
      </c>
      <c r="AV52" s="115">
        <v>6179</v>
      </c>
      <c r="AW52" s="115">
        <v>2293</v>
      </c>
      <c r="AX52" s="115">
        <v>3886</v>
      </c>
      <c r="AY52" s="115">
        <v>5235</v>
      </c>
      <c r="AZ52" s="115">
        <v>1917</v>
      </c>
      <c r="BA52" s="115">
        <v>3318</v>
      </c>
      <c r="BB52" s="115">
        <v>944</v>
      </c>
      <c r="BC52" s="115">
        <v>376</v>
      </c>
      <c r="BD52" s="115">
        <v>568</v>
      </c>
      <c r="BE52" s="115">
        <v>43</v>
      </c>
      <c r="BF52" s="115">
        <v>23</v>
      </c>
      <c r="BG52" s="115">
        <v>20</v>
      </c>
      <c r="BH52" s="115">
        <v>1012</v>
      </c>
      <c r="BI52" s="115">
        <v>553</v>
      </c>
      <c r="BJ52" s="115">
        <v>459</v>
      </c>
      <c r="BK52" s="115">
        <v>32</v>
      </c>
      <c r="BL52" s="115">
        <v>24</v>
      </c>
      <c r="BM52" s="115">
        <v>8</v>
      </c>
      <c r="BN52" s="50">
        <f t="shared" si="31"/>
        <v>1044</v>
      </c>
      <c r="BO52" s="115">
        <v>481</v>
      </c>
      <c r="BP52" s="115">
        <v>332</v>
      </c>
      <c r="BQ52" s="115">
        <v>149</v>
      </c>
      <c r="BR52" s="115">
        <v>42</v>
      </c>
      <c r="BS52" s="115">
        <v>37</v>
      </c>
      <c r="BT52" s="115">
        <v>5</v>
      </c>
      <c r="BU52" s="50">
        <f t="shared" si="88"/>
        <v>523</v>
      </c>
      <c r="BV52" s="49">
        <f>AV52+BE52+BH52+BK52+BO52+BR52</f>
        <v>7789</v>
      </c>
      <c r="BW52" s="49">
        <f t="shared" si="115"/>
        <v>7266</v>
      </c>
      <c r="BX52" s="49"/>
      <c r="BY52" s="49"/>
      <c r="BZ52" s="49"/>
      <c r="CA52" s="44">
        <v>2497</v>
      </c>
      <c r="CB52" s="44">
        <v>138</v>
      </c>
      <c r="CC52" s="44">
        <v>16</v>
      </c>
      <c r="CD52" s="44"/>
      <c r="CE52" s="44"/>
      <c r="CF52" s="44">
        <v>122</v>
      </c>
      <c r="CG52" s="44">
        <v>0</v>
      </c>
      <c r="CH52" s="44">
        <v>22</v>
      </c>
      <c r="CI52" s="44">
        <v>161</v>
      </c>
      <c r="CJ52" s="44">
        <v>321</v>
      </c>
      <c r="CK52" s="44">
        <v>154</v>
      </c>
      <c r="CL52" s="49">
        <f t="shared" si="116"/>
        <v>2818</v>
      </c>
      <c r="CM52" s="51">
        <f t="shared" si="93"/>
        <v>148</v>
      </c>
      <c r="CN52" s="113">
        <v>145</v>
      </c>
      <c r="CO52" s="113">
        <v>3</v>
      </c>
      <c r="CP52" s="49">
        <f t="shared" si="89"/>
        <v>0</v>
      </c>
      <c r="CQ52" s="44">
        <v>211</v>
      </c>
      <c r="CR52" s="44">
        <v>9</v>
      </c>
      <c r="CS52" s="44">
        <v>7</v>
      </c>
      <c r="CT52" s="44">
        <v>2</v>
      </c>
      <c r="CU52" s="44">
        <v>202</v>
      </c>
      <c r="CV52" s="44">
        <v>174</v>
      </c>
      <c r="CW52" s="44">
        <v>28</v>
      </c>
      <c r="CX52" s="48"/>
      <c r="CY52" s="71">
        <v>1</v>
      </c>
      <c r="CZ52" s="70"/>
      <c r="DA52" s="71"/>
      <c r="DB52" s="71"/>
      <c r="DC52" s="72">
        <v>4</v>
      </c>
      <c r="DD52" s="72">
        <v>0</v>
      </c>
      <c r="DE52" s="72">
        <v>4</v>
      </c>
      <c r="DF52" s="48"/>
      <c r="DG52" s="49"/>
      <c r="DH52" s="73"/>
      <c r="DI52" s="73"/>
      <c r="DJ52" s="113">
        <f t="shared" si="94"/>
        <v>0</v>
      </c>
      <c r="DK52" s="49"/>
      <c r="DL52" s="49"/>
      <c r="DM52" s="49">
        <v>22848</v>
      </c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42"/>
      <c r="EH52" s="56"/>
      <c r="EI52" s="53"/>
      <c r="EJ52" s="57"/>
      <c r="EK52" s="42"/>
      <c r="EL52" s="42"/>
      <c r="EM52" s="59"/>
      <c r="EN52" s="42"/>
      <c r="EO52" s="53">
        <f t="shared" si="95"/>
        <v>67969</v>
      </c>
      <c r="EP52" s="53">
        <f t="shared" si="96"/>
        <v>5291</v>
      </c>
      <c r="EQ52" s="53">
        <f t="shared" si="97"/>
        <v>86</v>
      </c>
      <c r="ER52" s="53">
        <f t="shared" si="98"/>
        <v>84</v>
      </c>
      <c r="ES52" s="34">
        <f t="shared" si="117"/>
        <v>0</v>
      </c>
      <c r="ET52" s="34">
        <f t="shared" si="118"/>
        <v>0</v>
      </c>
      <c r="EU52" s="34">
        <f t="shared" si="119"/>
        <v>0</v>
      </c>
      <c r="EV52" s="34">
        <f t="shared" si="120"/>
        <v>0</v>
      </c>
      <c r="EW52" s="14">
        <f t="shared" si="121"/>
        <v>73430</v>
      </c>
      <c r="EX52" s="145">
        <f t="shared" si="122"/>
        <v>5375</v>
      </c>
    </row>
    <row r="53" spans="1:154" x14ac:dyDescent="0.2">
      <c r="B53" s="46" t="s">
        <v>403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114">
        <f t="shared" si="90"/>
        <v>0</v>
      </c>
      <c r="AJ53" s="114">
        <f t="shared" si="90"/>
        <v>0</v>
      </c>
      <c r="AK53" s="42"/>
      <c r="AL53" s="42">
        <f t="shared" si="106"/>
        <v>0</v>
      </c>
      <c r="AM53" s="42"/>
      <c r="AN53" s="42"/>
      <c r="AO53" s="42"/>
      <c r="AP53" s="69"/>
      <c r="AQ53" s="42"/>
      <c r="AR53" s="59"/>
      <c r="AS53" s="48">
        <f t="shared" si="91"/>
        <v>0</v>
      </c>
      <c r="AT53" s="49"/>
      <c r="AU53" s="49"/>
      <c r="AV53" s="115">
        <v>104</v>
      </c>
      <c r="AW53" s="115">
        <v>98</v>
      </c>
      <c r="AX53" s="115">
        <v>6</v>
      </c>
      <c r="AY53" s="115">
        <v>89</v>
      </c>
      <c r="AZ53" s="115">
        <v>84</v>
      </c>
      <c r="BA53" s="115">
        <v>5</v>
      </c>
      <c r="BB53" s="115">
        <v>15</v>
      </c>
      <c r="BC53" s="115">
        <v>14</v>
      </c>
      <c r="BD53" s="115">
        <v>1</v>
      </c>
      <c r="BE53" s="115">
        <v>1</v>
      </c>
      <c r="BF53" s="115">
        <v>1</v>
      </c>
      <c r="BG53" s="115">
        <v>0</v>
      </c>
      <c r="BH53" s="115">
        <v>309</v>
      </c>
      <c r="BI53" s="115">
        <v>289</v>
      </c>
      <c r="BJ53" s="115">
        <v>20</v>
      </c>
      <c r="BK53" s="115">
        <v>23</v>
      </c>
      <c r="BL53" s="115">
        <v>23</v>
      </c>
      <c r="BM53" s="115">
        <v>0</v>
      </c>
      <c r="BN53" s="50">
        <f t="shared" si="31"/>
        <v>332</v>
      </c>
      <c r="BO53" s="115">
        <v>25</v>
      </c>
      <c r="BP53" s="115">
        <v>24</v>
      </c>
      <c r="BQ53" s="115">
        <v>1</v>
      </c>
      <c r="BR53" s="115">
        <v>3</v>
      </c>
      <c r="BS53" s="115">
        <v>3</v>
      </c>
      <c r="BT53" s="115">
        <v>0</v>
      </c>
      <c r="BU53" s="50">
        <f t="shared" si="88"/>
        <v>28</v>
      </c>
      <c r="BV53" s="49">
        <f>AV53+BE53+BH53+BK53+BO53+BR53</f>
        <v>465</v>
      </c>
      <c r="BW53" s="49">
        <f t="shared" si="115"/>
        <v>437</v>
      </c>
      <c r="BX53" s="49"/>
      <c r="BY53" s="49"/>
      <c r="BZ53" s="49"/>
      <c r="CA53" s="44">
        <v>10538</v>
      </c>
      <c r="CB53" s="44">
        <v>7635</v>
      </c>
      <c r="CC53" s="44">
        <v>0</v>
      </c>
      <c r="CD53" s="44"/>
      <c r="CE53" s="44"/>
      <c r="CF53" s="44">
        <v>85</v>
      </c>
      <c r="CG53" s="44">
        <v>0</v>
      </c>
      <c r="CH53" s="44">
        <v>77</v>
      </c>
      <c r="CI53" s="44">
        <v>2</v>
      </c>
      <c r="CJ53" s="44">
        <v>164</v>
      </c>
      <c r="CK53" s="44">
        <v>7</v>
      </c>
      <c r="CL53" s="49">
        <f t="shared" si="116"/>
        <v>10702</v>
      </c>
      <c r="CM53" s="51">
        <f t="shared" si="93"/>
        <v>89</v>
      </c>
      <c r="CN53" s="49">
        <v>89</v>
      </c>
      <c r="CO53" s="49"/>
      <c r="CP53" s="49">
        <f t="shared" si="89"/>
        <v>0</v>
      </c>
      <c r="CQ53" s="48"/>
      <c r="CR53" s="48"/>
      <c r="CS53" s="48"/>
      <c r="CT53" s="48"/>
      <c r="CU53" s="48"/>
      <c r="CV53" s="48"/>
      <c r="CW53" s="48"/>
      <c r="CX53" s="48"/>
      <c r="CY53" s="48"/>
      <c r="CZ53" s="70"/>
      <c r="DA53" s="71"/>
      <c r="DB53" s="71"/>
      <c r="DC53" s="71"/>
      <c r="DD53" s="71"/>
      <c r="DE53" s="71"/>
      <c r="DF53" s="70"/>
      <c r="DG53" s="49"/>
      <c r="DH53" s="49"/>
      <c r="DI53" s="49"/>
      <c r="DJ53" s="113">
        <f t="shared" si="94"/>
        <v>0</v>
      </c>
      <c r="DK53" s="49"/>
      <c r="DL53" s="49"/>
      <c r="DM53" s="49">
        <v>0</v>
      </c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42"/>
      <c r="EH53" s="56"/>
      <c r="EI53" s="53"/>
      <c r="EJ53" s="57"/>
      <c r="EK53" s="42"/>
      <c r="EL53" s="42"/>
      <c r="EM53" s="59"/>
      <c r="EN53" s="42"/>
      <c r="EO53" s="53">
        <f t="shared" si="95"/>
        <v>1144</v>
      </c>
      <c r="EP53" s="53">
        <f t="shared" si="96"/>
        <v>275</v>
      </c>
      <c r="EQ53" s="53">
        <f t="shared" si="97"/>
        <v>2</v>
      </c>
      <c r="ER53" s="53">
        <f t="shared" si="98"/>
        <v>6</v>
      </c>
      <c r="ES53" s="34">
        <f t="shared" si="117"/>
        <v>0</v>
      </c>
      <c r="ET53" s="34">
        <f t="shared" si="118"/>
        <v>0</v>
      </c>
      <c r="EU53" s="34">
        <f t="shared" si="119"/>
        <v>0</v>
      </c>
      <c r="EV53" s="34">
        <f t="shared" si="120"/>
        <v>0</v>
      </c>
      <c r="EW53" s="14">
        <f t="shared" si="121"/>
        <v>1427</v>
      </c>
      <c r="EX53" s="145">
        <f t="shared" si="122"/>
        <v>281</v>
      </c>
    </row>
    <row r="54" spans="1:154" x14ac:dyDescent="0.2">
      <c r="A54" s="14"/>
      <c r="B54" s="2" t="s">
        <v>289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112">
        <f t="shared" si="90"/>
        <v>0</v>
      </c>
      <c r="AJ54" s="112">
        <f t="shared" si="90"/>
        <v>0</v>
      </c>
      <c r="AK54" s="3"/>
      <c r="AL54" s="3"/>
      <c r="AM54" s="3"/>
      <c r="AN54" s="3"/>
      <c r="AO54" s="3"/>
      <c r="AP54" s="97"/>
      <c r="AQ54" s="3"/>
      <c r="AR54" s="98"/>
      <c r="AS54" s="48">
        <f t="shared" si="91"/>
        <v>0</v>
      </c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50">
        <f t="shared" si="31"/>
        <v>0</v>
      </c>
      <c r="BO54" s="99"/>
      <c r="BP54" s="102"/>
      <c r="BQ54" s="102"/>
      <c r="BR54" s="102"/>
      <c r="BS54" s="102"/>
      <c r="BT54" s="102"/>
      <c r="BU54" s="50">
        <f t="shared" si="88"/>
        <v>0</v>
      </c>
      <c r="BV54" s="102"/>
      <c r="BW54" s="102"/>
      <c r="BX54" s="102"/>
      <c r="BY54" s="102"/>
      <c r="BZ54" s="102"/>
      <c r="CA54" s="102"/>
      <c r="CB54" s="102"/>
      <c r="CC54" s="44"/>
      <c r="CD54" s="44"/>
      <c r="CE54" s="44"/>
      <c r="CF54" s="44"/>
      <c r="CG54" s="44"/>
      <c r="CH54" s="44"/>
      <c r="CI54" s="44"/>
      <c r="CJ54" s="44"/>
      <c r="CK54" s="44"/>
      <c r="CL54" s="102">
        <f t="shared" si="116"/>
        <v>0</v>
      </c>
      <c r="CM54" s="51">
        <f t="shared" si="93"/>
        <v>0</v>
      </c>
      <c r="CN54" s="102"/>
      <c r="CO54" s="102"/>
      <c r="CP54" s="102">
        <f t="shared" si="89"/>
        <v>0</v>
      </c>
      <c r="CQ54" s="102"/>
      <c r="CR54" s="102"/>
      <c r="CS54" s="103"/>
      <c r="CT54" s="102"/>
      <c r="CU54" s="102"/>
      <c r="CV54" s="102"/>
      <c r="CW54" s="102"/>
      <c r="CX54" s="102"/>
      <c r="CY54" s="100"/>
      <c r="CZ54" s="100"/>
      <c r="DA54" s="102"/>
      <c r="DB54" s="102"/>
      <c r="DC54" s="102"/>
      <c r="DD54" s="102"/>
      <c r="DE54" s="102"/>
      <c r="DF54" s="100"/>
      <c r="DG54" s="102"/>
      <c r="DH54" s="106"/>
      <c r="DI54" s="106"/>
      <c r="DJ54" s="113">
        <f t="shared" si="94"/>
        <v>0</v>
      </c>
      <c r="DK54" s="102"/>
      <c r="DL54" s="102"/>
      <c r="DM54" s="102">
        <v>0</v>
      </c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3"/>
      <c r="EH54" s="109"/>
      <c r="EI54" s="12"/>
      <c r="EJ54" s="110"/>
      <c r="EK54" s="3"/>
      <c r="EL54" s="3"/>
      <c r="EM54" s="98"/>
      <c r="EN54" s="12"/>
      <c r="EO54" s="12">
        <f t="shared" si="95"/>
        <v>0</v>
      </c>
      <c r="EP54" s="12">
        <f t="shared" si="96"/>
        <v>0</v>
      </c>
      <c r="EQ54" s="12">
        <f t="shared" si="97"/>
        <v>0</v>
      </c>
      <c r="ER54" s="12">
        <f t="shared" si="98"/>
        <v>0</v>
      </c>
      <c r="ES54" s="12"/>
      <c r="ET54" s="12"/>
      <c r="EU54" s="12"/>
      <c r="EV54" s="12"/>
      <c r="EW54" s="12"/>
      <c r="EX54" s="146">
        <f t="shared" si="107"/>
        <v>0</v>
      </c>
    </row>
    <row r="55" spans="1:154" x14ac:dyDescent="0.2">
      <c r="A55" s="14"/>
      <c r="B55" s="64" t="s">
        <v>404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>
        <v>246</v>
      </c>
      <c r="O55" s="14">
        <v>300</v>
      </c>
      <c r="P55" s="14"/>
      <c r="Q55" s="14">
        <v>66</v>
      </c>
      <c r="R55" s="14">
        <v>3</v>
      </c>
      <c r="S55" s="14">
        <v>2</v>
      </c>
      <c r="T55" s="14"/>
      <c r="U55" s="14"/>
      <c r="V55" s="14"/>
      <c r="W55" s="14"/>
      <c r="X55" s="14">
        <v>1</v>
      </c>
      <c r="Y55" s="14">
        <v>0</v>
      </c>
      <c r="Z55" s="14">
        <v>1</v>
      </c>
      <c r="AA55" s="14">
        <v>0</v>
      </c>
      <c r="AB55" s="14">
        <v>0</v>
      </c>
      <c r="AC55" s="14">
        <v>1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11">
        <f t="shared" si="90"/>
        <v>1</v>
      </c>
      <c r="AJ55" s="111">
        <f t="shared" si="90"/>
        <v>1</v>
      </c>
      <c r="AK55" s="66">
        <v>19</v>
      </c>
      <c r="AL55" s="14">
        <f>AI55+AJ55</f>
        <v>2</v>
      </c>
      <c r="AM55" s="14"/>
      <c r="AN55" s="14"/>
      <c r="AO55" s="14"/>
      <c r="AP55" s="116">
        <v>0</v>
      </c>
      <c r="AQ55" s="14"/>
      <c r="AR55" s="39">
        <v>21</v>
      </c>
      <c r="AS55" s="21">
        <f t="shared" si="91"/>
        <v>346</v>
      </c>
      <c r="AT55" s="22">
        <v>259</v>
      </c>
      <c r="AU55" s="22">
        <v>87</v>
      </c>
      <c r="AV55" s="21">
        <v>2492</v>
      </c>
      <c r="AW55" s="21">
        <v>1836</v>
      </c>
      <c r="AX55" s="21">
        <v>656</v>
      </c>
      <c r="AY55" s="21">
        <v>1857</v>
      </c>
      <c r="AZ55" s="21">
        <v>1376</v>
      </c>
      <c r="BA55" s="21">
        <v>481</v>
      </c>
      <c r="BB55" s="21">
        <v>635</v>
      </c>
      <c r="BC55" s="21">
        <v>460</v>
      </c>
      <c r="BD55" s="21">
        <v>175</v>
      </c>
      <c r="BE55" s="21">
        <v>1093</v>
      </c>
      <c r="BF55" s="21">
        <v>944</v>
      </c>
      <c r="BG55" s="21">
        <v>149</v>
      </c>
      <c r="BH55" s="21">
        <v>2818</v>
      </c>
      <c r="BI55" s="21">
        <v>2601</v>
      </c>
      <c r="BJ55" s="21">
        <v>217</v>
      </c>
      <c r="BK55" s="21">
        <v>1563</v>
      </c>
      <c r="BL55" s="21">
        <v>1437</v>
      </c>
      <c r="BM55" s="21">
        <v>126</v>
      </c>
      <c r="BN55" s="23">
        <f t="shared" si="31"/>
        <v>4381</v>
      </c>
      <c r="BO55" s="21">
        <v>855</v>
      </c>
      <c r="BP55" s="21">
        <v>748</v>
      </c>
      <c r="BQ55" s="21">
        <v>107</v>
      </c>
      <c r="BR55" s="21">
        <v>293</v>
      </c>
      <c r="BS55" s="21">
        <v>245</v>
      </c>
      <c r="BT55" s="21">
        <v>48</v>
      </c>
      <c r="BU55" s="23">
        <f t="shared" si="88"/>
        <v>1148</v>
      </c>
      <c r="BV55" s="24">
        <f>AV55+BE55+BH55+BK55+BO55+BR55</f>
        <v>9114</v>
      </c>
      <c r="BW55" s="24">
        <f t="shared" ref="BW55:BW56" si="123">AV55+BE55+BH55+BK55</f>
        <v>7966</v>
      </c>
      <c r="BX55" s="24"/>
      <c r="BY55" s="24"/>
      <c r="BZ55" s="24"/>
      <c r="CA55" s="27">
        <v>11303</v>
      </c>
      <c r="CB55" s="27">
        <v>2434</v>
      </c>
      <c r="CC55" s="27">
        <v>427</v>
      </c>
      <c r="CD55" s="27"/>
      <c r="CE55" s="27"/>
      <c r="CF55" s="27">
        <v>22</v>
      </c>
      <c r="CG55" s="27">
        <v>76</v>
      </c>
      <c r="CH55" s="27">
        <v>839</v>
      </c>
      <c r="CI55" s="27">
        <v>85</v>
      </c>
      <c r="CJ55" s="27">
        <f t="shared" ref="CJ55:CJ68" si="124">SUM(CC55:CI55)</f>
        <v>1449</v>
      </c>
      <c r="CK55" s="27">
        <v>171</v>
      </c>
      <c r="CL55" s="24">
        <f t="shared" si="116"/>
        <v>12752</v>
      </c>
      <c r="CM55" s="28">
        <f t="shared" si="93"/>
        <v>1795</v>
      </c>
      <c r="CN55" s="22">
        <v>1790</v>
      </c>
      <c r="CO55" s="22">
        <v>5</v>
      </c>
      <c r="CP55" s="24">
        <f t="shared" si="89"/>
        <v>0</v>
      </c>
      <c r="CQ55" s="27">
        <v>459</v>
      </c>
      <c r="CR55" s="27">
        <v>381</v>
      </c>
      <c r="CS55" s="27">
        <v>237</v>
      </c>
      <c r="CT55" s="27">
        <v>144</v>
      </c>
      <c r="CU55" s="27">
        <v>78</v>
      </c>
      <c r="CV55" s="27">
        <v>66</v>
      </c>
      <c r="CW55" s="27">
        <v>12</v>
      </c>
      <c r="CX55" s="27"/>
      <c r="CY55" s="27"/>
      <c r="CZ55" s="27"/>
      <c r="DA55" s="27"/>
      <c r="DB55" s="27"/>
      <c r="DC55" s="1">
        <v>76</v>
      </c>
      <c r="DD55" s="1">
        <v>59</v>
      </c>
      <c r="DE55" s="1">
        <v>17</v>
      </c>
      <c r="DF55" s="27">
        <v>42</v>
      </c>
      <c r="DG55" s="27">
        <v>35</v>
      </c>
      <c r="DH55" s="79">
        <v>34</v>
      </c>
      <c r="DI55" s="79">
        <v>11.897500000000001</v>
      </c>
      <c r="DJ55" s="22">
        <f t="shared" si="94"/>
        <v>34</v>
      </c>
      <c r="DK55" s="22">
        <v>28</v>
      </c>
      <c r="DL55" s="22">
        <v>6</v>
      </c>
      <c r="DM55" s="24">
        <v>10522</v>
      </c>
      <c r="DN55" s="33">
        <v>18000</v>
      </c>
      <c r="DO55" s="54">
        <v>9000</v>
      </c>
      <c r="DP55" s="33">
        <v>3500</v>
      </c>
      <c r="DQ55" s="33"/>
      <c r="DR55" s="33">
        <v>0</v>
      </c>
      <c r="DS55" s="33">
        <v>500</v>
      </c>
      <c r="DT55" s="34">
        <v>14112.804087499999</v>
      </c>
      <c r="DU55" s="63">
        <v>1900</v>
      </c>
      <c r="DV55" s="63">
        <v>2904</v>
      </c>
      <c r="DW55" s="34"/>
      <c r="DX55" s="34">
        <f>SUBTOTAL(9,DN55:DW55)</f>
        <v>49916.804087500001</v>
      </c>
      <c r="DY55" s="34"/>
      <c r="DZ55" s="34"/>
      <c r="EA55" s="34"/>
      <c r="EB55" s="34"/>
      <c r="EC55" s="34"/>
      <c r="ED55" s="34"/>
      <c r="EE55" s="34"/>
      <c r="EF55" s="34"/>
      <c r="EG55" s="14"/>
      <c r="EH55" s="36"/>
      <c r="EI55" s="34"/>
      <c r="EJ55" s="37"/>
      <c r="EK55" s="14"/>
      <c r="EL55" s="14"/>
      <c r="EM55" s="39"/>
      <c r="EN55" s="14"/>
      <c r="EO55" s="34">
        <f t="shared" si="95"/>
        <v>27412</v>
      </c>
      <c r="EP55" s="34">
        <f t="shared" si="96"/>
        <v>9405</v>
      </c>
      <c r="EQ55" s="34">
        <f t="shared" si="97"/>
        <v>2186</v>
      </c>
      <c r="ER55" s="34">
        <f t="shared" si="98"/>
        <v>586</v>
      </c>
      <c r="ES55" s="34">
        <f t="shared" ref="ES55:ES56" si="125">DI55</f>
        <v>11.897500000000001</v>
      </c>
      <c r="ET55" s="34">
        <f t="shared" ref="ET55:ET56" si="126">DA55*1.5*2*200</f>
        <v>0</v>
      </c>
      <c r="EU55" s="34">
        <f t="shared" ref="EU55:EU56" si="127">CZ55*3*200</f>
        <v>0</v>
      </c>
      <c r="EV55" s="34">
        <f t="shared" ref="EV55:EV56" si="128">9*BZ55</f>
        <v>0</v>
      </c>
      <c r="EW55" s="14">
        <f t="shared" ref="EW55:EW56" si="129">EO55+EP55+EQ55+ER55+ES55+ET55+EU55+EV55</f>
        <v>39600.897499999999</v>
      </c>
      <c r="EX55" s="145">
        <f t="shared" ref="EX55:EX56" si="130">ER55+EP55+ES55+EV55</f>
        <v>10002.897499999999</v>
      </c>
    </row>
    <row r="56" spans="1:154" x14ac:dyDescent="0.2">
      <c r="A56" s="14"/>
      <c r="B56" s="64" t="s">
        <v>405</v>
      </c>
      <c r="C56" s="14"/>
      <c r="D56" s="14"/>
      <c r="E56" s="14"/>
      <c r="F56" s="14"/>
      <c r="G56" s="14"/>
      <c r="H56" s="14"/>
      <c r="I56" s="14"/>
      <c r="J56" s="14" t="s">
        <v>293</v>
      </c>
      <c r="K56" s="14" t="s">
        <v>294</v>
      </c>
      <c r="L56" s="14">
        <v>2006</v>
      </c>
      <c r="M56" s="14"/>
      <c r="N56" s="14">
        <v>60</v>
      </c>
      <c r="O56" s="14">
        <v>60</v>
      </c>
      <c r="P56" s="14"/>
      <c r="Q56" s="14">
        <v>14</v>
      </c>
      <c r="R56" s="14">
        <v>2</v>
      </c>
      <c r="S56" s="14">
        <v>5</v>
      </c>
      <c r="T56" s="14"/>
      <c r="U56" s="14"/>
      <c r="V56" s="14"/>
      <c r="W56" s="14"/>
      <c r="X56" s="14"/>
      <c r="Y56" s="14"/>
      <c r="Z56" s="14">
        <v>1</v>
      </c>
      <c r="AA56" s="14"/>
      <c r="AB56" s="14"/>
      <c r="AC56" s="14"/>
      <c r="AD56" s="14">
        <v>3</v>
      </c>
      <c r="AE56" s="14"/>
      <c r="AF56" s="14"/>
      <c r="AG56" s="14"/>
      <c r="AH56" s="14"/>
      <c r="AI56" s="111">
        <f t="shared" si="90"/>
        <v>0</v>
      </c>
      <c r="AJ56" s="111">
        <f t="shared" si="90"/>
        <v>4</v>
      </c>
      <c r="AK56" s="14">
        <f>37+30+16</f>
        <v>83</v>
      </c>
      <c r="AL56" s="14">
        <f>AI56+AJ56</f>
        <v>4</v>
      </c>
      <c r="AM56" s="14"/>
      <c r="AN56" s="14"/>
      <c r="AO56" s="14"/>
      <c r="AP56" s="40"/>
      <c r="AQ56" s="14"/>
      <c r="AR56" s="39">
        <v>50</v>
      </c>
      <c r="AS56" s="21">
        <f t="shared" si="91"/>
        <v>899</v>
      </c>
      <c r="AT56" s="22">
        <v>734</v>
      </c>
      <c r="AU56" s="22">
        <v>165</v>
      </c>
      <c r="AV56" s="21">
        <v>6432</v>
      </c>
      <c r="AW56" s="21">
        <v>5172</v>
      </c>
      <c r="AX56" s="21">
        <v>1260</v>
      </c>
      <c r="AY56" s="21">
        <v>4650</v>
      </c>
      <c r="AZ56" s="21">
        <v>3605</v>
      </c>
      <c r="BA56" s="21">
        <v>1045</v>
      </c>
      <c r="BB56" s="21">
        <v>1782</v>
      </c>
      <c r="BC56" s="21">
        <v>1567</v>
      </c>
      <c r="BD56" s="21">
        <v>215</v>
      </c>
      <c r="BE56" s="21">
        <v>6222</v>
      </c>
      <c r="BF56" s="21">
        <v>5142</v>
      </c>
      <c r="BG56" s="21">
        <v>1080</v>
      </c>
      <c r="BH56" s="21">
        <v>3943</v>
      </c>
      <c r="BI56" s="21">
        <v>3745</v>
      </c>
      <c r="BJ56" s="21">
        <v>198</v>
      </c>
      <c r="BK56" s="21">
        <v>2072</v>
      </c>
      <c r="BL56" s="21">
        <v>1925</v>
      </c>
      <c r="BM56" s="21">
        <v>147</v>
      </c>
      <c r="BN56" s="23">
        <f t="shared" si="31"/>
        <v>6015</v>
      </c>
      <c r="BO56" s="21">
        <v>5264</v>
      </c>
      <c r="BP56" s="21">
        <v>4737</v>
      </c>
      <c r="BQ56" s="21">
        <v>527</v>
      </c>
      <c r="BR56" s="21">
        <v>1831</v>
      </c>
      <c r="BS56" s="21">
        <v>1691</v>
      </c>
      <c r="BT56" s="21">
        <v>140</v>
      </c>
      <c r="BU56" s="23">
        <f t="shared" si="88"/>
        <v>7095</v>
      </c>
      <c r="BV56" s="24">
        <f>AV56+BE56+BH56+BK56+BO56+BR56</f>
        <v>25764</v>
      </c>
      <c r="BW56" s="24">
        <f t="shared" si="123"/>
        <v>18669</v>
      </c>
      <c r="BX56" s="24"/>
      <c r="BY56" s="24"/>
      <c r="BZ56" s="24"/>
      <c r="CA56" s="27">
        <v>4130</v>
      </c>
      <c r="CB56" s="27">
        <v>1103</v>
      </c>
      <c r="CC56" s="27">
        <v>406</v>
      </c>
      <c r="CD56" s="27"/>
      <c r="CE56" s="27"/>
      <c r="CF56" s="27">
        <v>0</v>
      </c>
      <c r="CG56" s="27">
        <v>2</v>
      </c>
      <c r="CH56" s="27">
        <v>1402</v>
      </c>
      <c r="CI56" s="27">
        <v>52</v>
      </c>
      <c r="CJ56" s="27">
        <f t="shared" si="124"/>
        <v>1862</v>
      </c>
      <c r="CK56" s="27">
        <v>236</v>
      </c>
      <c r="CL56" s="24">
        <f t="shared" si="116"/>
        <v>5992</v>
      </c>
      <c r="CM56" s="28">
        <f t="shared" si="93"/>
        <v>118</v>
      </c>
      <c r="CN56" s="22">
        <v>88</v>
      </c>
      <c r="CO56" s="22">
        <v>30</v>
      </c>
      <c r="CP56" s="24">
        <f t="shared" si="89"/>
        <v>0</v>
      </c>
      <c r="CQ56" s="27">
        <v>711</v>
      </c>
      <c r="CR56" s="27">
        <v>564</v>
      </c>
      <c r="CS56" s="27">
        <v>336</v>
      </c>
      <c r="CT56" s="27">
        <v>228</v>
      </c>
      <c r="CU56" s="27">
        <v>147</v>
      </c>
      <c r="CV56" s="27">
        <v>103</v>
      </c>
      <c r="CW56" s="27">
        <v>44</v>
      </c>
      <c r="CX56" s="27"/>
      <c r="CY56" s="27">
        <v>2</v>
      </c>
      <c r="CZ56" s="27">
        <v>15</v>
      </c>
      <c r="DA56" s="27">
        <v>3</v>
      </c>
      <c r="DB56" s="27"/>
      <c r="DC56" s="1">
        <v>45</v>
      </c>
      <c r="DD56" s="1">
        <v>28</v>
      </c>
      <c r="DE56" s="1">
        <v>17</v>
      </c>
      <c r="DF56" s="27"/>
      <c r="DG56" s="27">
        <v>0</v>
      </c>
      <c r="DH56" s="79">
        <v>9341</v>
      </c>
      <c r="DI56" s="79">
        <v>3516.1075000000001</v>
      </c>
      <c r="DJ56" s="22">
        <f t="shared" si="94"/>
        <v>316</v>
      </c>
      <c r="DK56" s="22">
        <v>282</v>
      </c>
      <c r="DL56" s="22">
        <v>34</v>
      </c>
      <c r="DM56" s="24">
        <v>34431</v>
      </c>
      <c r="DN56" s="34">
        <v>100000</v>
      </c>
      <c r="DO56" s="33">
        <v>11000</v>
      </c>
      <c r="DP56" s="33"/>
      <c r="DQ56" s="33">
        <v>1000</v>
      </c>
      <c r="DR56" s="33"/>
      <c r="DS56" s="33"/>
      <c r="DT56" s="33"/>
      <c r="DU56" s="34">
        <f>2000+2050</f>
        <v>4050</v>
      </c>
      <c r="DV56" s="63">
        <v>9730</v>
      </c>
      <c r="DW56" s="33"/>
      <c r="DX56" s="34">
        <f>SUBTOTAL(9,DN56:DW56)</f>
        <v>125780</v>
      </c>
      <c r="DY56" s="34"/>
      <c r="DZ56" s="34"/>
      <c r="EA56" s="34"/>
      <c r="EB56" s="34"/>
      <c r="EC56" s="34"/>
      <c r="ED56" s="34"/>
      <c r="EE56" s="34"/>
      <c r="EF56" s="34"/>
      <c r="EG56" s="14"/>
      <c r="EH56" s="36"/>
      <c r="EI56" s="34"/>
      <c r="EJ56" s="37"/>
      <c r="EK56" s="14"/>
      <c r="EL56" s="14"/>
      <c r="EM56" s="39"/>
      <c r="EN56" s="14"/>
      <c r="EO56" s="34">
        <f t="shared" si="95"/>
        <v>70752</v>
      </c>
      <c r="EP56" s="34">
        <f t="shared" si="96"/>
        <v>57904</v>
      </c>
      <c r="EQ56" s="34">
        <f t="shared" si="97"/>
        <v>12444</v>
      </c>
      <c r="ER56" s="34">
        <f t="shared" si="98"/>
        <v>3662</v>
      </c>
      <c r="ES56" s="34">
        <f t="shared" si="125"/>
        <v>3516.1075000000001</v>
      </c>
      <c r="ET56" s="34">
        <f t="shared" si="126"/>
        <v>1800</v>
      </c>
      <c r="EU56" s="34">
        <f t="shared" si="127"/>
        <v>9000</v>
      </c>
      <c r="EV56" s="34">
        <f t="shared" si="128"/>
        <v>0</v>
      </c>
      <c r="EW56" s="14">
        <f t="shared" si="129"/>
        <v>159078.10750000001</v>
      </c>
      <c r="EX56" s="145">
        <f t="shared" si="130"/>
        <v>65082.107499999998</v>
      </c>
    </row>
    <row r="57" spans="1:154" x14ac:dyDescent="0.2">
      <c r="B57" s="46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114">
        <f t="shared" ref="AI57:AJ68" si="131">Y57+AA57+AC57+AE57+AG57</f>
        <v>0</v>
      </c>
      <c r="AJ57" s="114">
        <f t="shared" si="131"/>
        <v>0</v>
      </c>
      <c r="AK57" s="42"/>
      <c r="AL57" s="42"/>
      <c r="AM57" s="42"/>
      <c r="AN57" s="42"/>
      <c r="AO57" s="42"/>
      <c r="AP57" s="69"/>
      <c r="AQ57" s="42"/>
      <c r="AR57" s="59"/>
      <c r="AS57" s="48">
        <f t="shared" si="91"/>
        <v>0</v>
      </c>
      <c r="AT57" s="48"/>
      <c r="AU57" s="48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50">
        <f t="shared" si="31"/>
        <v>0</v>
      </c>
      <c r="BO57" s="48"/>
      <c r="BP57" s="49"/>
      <c r="BQ57" s="49"/>
      <c r="BR57" s="49"/>
      <c r="BS57" s="49"/>
      <c r="BT57" s="49"/>
      <c r="BU57" s="50">
        <f t="shared" si="88"/>
        <v>0</v>
      </c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4">
        <f t="shared" si="124"/>
        <v>0</v>
      </c>
      <c r="CK57" s="49"/>
      <c r="CL57" s="49"/>
      <c r="CM57" s="51">
        <f t="shared" si="93"/>
        <v>0</v>
      </c>
      <c r="CN57" s="49"/>
      <c r="CO57" s="49"/>
      <c r="CP57" s="49">
        <f t="shared" si="89"/>
        <v>0</v>
      </c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73"/>
      <c r="DI57" s="73"/>
      <c r="DJ57" s="113">
        <f t="shared" si="94"/>
        <v>0</v>
      </c>
      <c r="DK57" s="49"/>
      <c r="DL57" s="49"/>
      <c r="DM57" s="49">
        <v>0</v>
      </c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42"/>
      <c r="EH57" s="56"/>
      <c r="EI57" s="53"/>
      <c r="EJ57" s="57"/>
      <c r="EK57" s="42"/>
      <c r="EL57" s="42"/>
      <c r="EM57" s="59"/>
      <c r="EN57" s="42"/>
      <c r="EO57" s="53">
        <f t="shared" si="95"/>
        <v>0</v>
      </c>
      <c r="EP57" s="53">
        <f t="shared" si="96"/>
        <v>0</v>
      </c>
      <c r="EQ57" s="53">
        <f t="shared" si="97"/>
        <v>0</v>
      </c>
      <c r="ER57" s="53">
        <f t="shared" si="98"/>
        <v>0</v>
      </c>
      <c r="ES57" s="53"/>
      <c r="ET57" s="53"/>
      <c r="EU57" s="53"/>
      <c r="EV57" s="53"/>
      <c r="EW57" s="49"/>
      <c r="EX57" s="145">
        <f t="shared" si="107"/>
        <v>0</v>
      </c>
    </row>
    <row r="58" spans="1:154" x14ac:dyDescent="0.2">
      <c r="A58" s="14"/>
      <c r="B58" s="2" t="s">
        <v>224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112">
        <f t="shared" si="131"/>
        <v>0</v>
      </c>
      <c r="AJ58" s="112">
        <f t="shared" si="131"/>
        <v>0</v>
      </c>
      <c r="AK58" s="3"/>
      <c r="AL58" s="3"/>
      <c r="AM58" s="3"/>
      <c r="AN58" s="3"/>
      <c r="AO58" s="3"/>
      <c r="AP58" s="97"/>
      <c r="AQ58" s="3"/>
      <c r="AR58" s="98"/>
      <c r="AS58" s="48">
        <f t="shared" si="91"/>
        <v>0</v>
      </c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50">
        <f t="shared" si="31"/>
        <v>0</v>
      </c>
      <c r="BO58" s="99"/>
      <c r="BP58" s="102"/>
      <c r="BQ58" s="102"/>
      <c r="BR58" s="102"/>
      <c r="BS58" s="102"/>
      <c r="BT58" s="102"/>
      <c r="BU58" s="50">
        <f t="shared" si="88"/>
        <v>0</v>
      </c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44">
        <f t="shared" si="124"/>
        <v>0</v>
      </c>
      <c r="CK58" s="102"/>
      <c r="CL58" s="102"/>
      <c r="CM58" s="51">
        <f t="shared" si="93"/>
        <v>0</v>
      </c>
      <c r="CN58" s="102"/>
      <c r="CO58" s="102"/>
      <c r="CP58" s="102">
        <f t="shared" si="89"/>
        <v>0</v>
      </c>
      <c r="CQ58" s="102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2"/>
      <c r="DC58" s="102"/>
      <c r="DD58" s="102"/>
      <c r="DE58" s="102"/>
      <c r="DF58" s="102"/>
      <c r="DG58" s="102"/>
      <c r="DH58" s="106"/>
      <c r="DI58" s="106"/>
      <c r="DJ58" s="113">
        <f t="shared" si="94"/>
        <v>0</v>
      </c>
      <c r="DK58" s="102"/>
      <c r="DL58" s="102"/>
      <c r="DM58" s="102">
        <v>0</v>
      </c>
      <c r="DN58" s="12"/>
      <c r="DO58" s="12"/>
      <c r="DP58" s="12"/>
      <c r="DQ58" s="12"/>
      <c r="DR58" s="12"/>
      <c r="DS58" s="12"/>
      <c r="DT58" s="12"/>
      <c r="DU58" s="12"/>
      <c r="DV58" s="107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3"/>
      <c r="EH58" s="109"/>
      <c r="EI58" s="12"/>
      <c r="EJ58" s="110"/>
      <c r="EK58" s="3"/>
      <c r="EL58" s="3"/>
      <c r="EM58" s="98"/>
      <c r="EN58" s="2"/>
      <c r="EO58" s="2">
        <f t="shared" si="95"/>
        <v>0</v>
      </c>
      <c r="EP58" s="2">
        <f t="shared" si="96"/>
        <v>0</v>
      </c>
      <c r="EQ58" s="2">
        <f t="shared" si="97"/>
        <v>0</v>
      </c>
      <c r="ER58" s="2">
        <f t="shared" si="98"/>
        <v>0</v>
      </c>
      <c r="ES58" s="2"/>
      <c r="ET58" s="2"/>
      <c r="EU58" s="2"/>
      <c r="EV58" s="2"/>
      <c r="EW58" s="2"/>
      <c r="EX58" s="147">
        <f t="shared" si="107"/>
        <v>0</v>
      </c>
    </row>
    <row r="59" spans="1:154" s="117" customFormat="1" x14ac:dyDescent="0.2">
      <c r="A59" s="14"/>
      <c r="B59" s="64" t="s">
        <v>406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 t="s">
        <v>150</v>
      </c>
      <c r="N59" s="14">
        <v>532</v>
      </c>
      <c r="O59" s="14">
        <v>532</v>
      </c>
      <c r="P59" s="14">
        <v>75</v>
      </c>
      <c r="Q59" s="14">
        <v>90</v>
      </c>
      <c r="R59" s="14">
        <v>4</v>
      </c>
      <c r="S59" s="14">
        <v>5</v>
      </c>
      <c r="T59" s="14"/>
      <c r="U59" s="14"/>
      <c r="V59" s="14"/>
      <c r="W59" s="14" t="s">
        <v>153</v>
      </c>
      <c r="X59" s="17">
        <v>30</v>
      </c>
      <c r="Y59" s="17">
        <v>0</v>
      </c>
      <c r="Z59" s="17">
        <v>0</v>
      </c>
      <c r="AA59" s="17">
        <v>0</v>
      </c>
      <c r="AB59" s="17">
        <v>1</v>
      </c>
      <c r="AC59" s="17">
        <v>0</v>
      </c>
      <c r="AD59" s="17">
        <v>0</v>
      </c>
      <c r="AE59" s="17">
        <v>1</v>
      </c>
      <c r="AF59" s="17">
        <v>0</v>
      </c>
      <c r="AG59" s="17">
        <v>0</v>
      </c>
      <c r="AH59" s="17">
        <v>0</v>
      </c>
      <c r="AI59" s="14">
        <v>1</v>
      </c>
      <c r="AJ59" s="14">
        <v>1</v>
      </c>
      <c r="AK59" s="66">
        <v>30</v>
      </c>
      <c r="AL59" s="14">
        <f>AI59+AJ59</f>
        <v>2</v>
      </c>
      <c r="AM59" s="14">
        <v>0</v>
      </c>
      <c r="AN59" s="14">
        <v>0</v>
      </c>
      <c r="AO59" s="14">
        <v>0</v>
      </c>
      <c r="AP59" s="39">
        <v>0</v>
      </c>
      <c r="AQ59" s="14">
        <v>1</v>
      </c>
      <c r="AR59" s="39">
        <v>21</v>
      </c>
      <c r="AS59" s="21">
        <f t="shared" si="91"/>
        <v>1760</v>
      </c>
      <c r="AT59" s="22">
        <v>1326</v>
      </c>
      <c r="AU59" s="22">
        <v>434</v>
      </c>
      <c r="AV59" s="21">
        <v>16461</v>
      </c>
      <c r="AW59" s="21">
        <v>11464</v>
      </c>
      <c r="AX59" s="21">
        <v>4997</v>
      </c>
      <c r="AY59" s="21">
        <v>12749</v>
      </c>
      <c r="AZ59" s="21">
        <v>8623</v>
      </c>
      <c r="BA59" s="21">
        <v>4126</v>
      </c>
      <c r="BB59" s="21">
        <v>3712</v>
      </c>
      <c r="BC59" s="21">
        <v>2841</v>
      </c>
      <c r="BD59" s="21">
        <v>871</v>
      </c>
      <c r="BE59" s="21">
        <v>628</v>
      </c>
      <c r="BF59" s="21">
        <v>553</v>
      </c>
      <c r="BG59" s="21">
        <v>75</v>
      </c>
      <c r="BH59" s="21">
        <v>7347</v>
      </c>
      <c r="BI59" s="21">
        <v>6524</v>
      </c>
      <c r="BJ59" s="21">
        <v>823</v>
      </c>
      <c r="BK59" s="21">
        <v>623</v>
      </c>
      <c r="BL59" s="21">
        <v>597</v>
      </c>
      <c r="BM59" s="21">
        <v>26</v>
      </c>
      <c r="BN59" s="23">
        <f t="shared" si="31"/>
        <v>7970</v>
      </c>
      <c r="BO59" s="21">
        <v>5957</v>
      </c>
      <c r="BP59" s="21">
        <v>5280</v>
      </c>
      <c r="BQ59" s="21">
        <v>677</v>
      </c>
      <c r="BR59" s="21">
        <v>1422</v>
      </c>
      <c r="BS59" s="21">
        <v>1310</v>
      </c>
      <c r="BT59" s="21">
        <v>112</v>
      </c>
      <c r="BU59" s="23">
        <f t="shared" si="88"/>
        <v>7379</v>
      </c>
      <c r="BV59" s="24">
        <f>AV59+BE59+BH59+BK59+BO59+BR59</f>
        <v>32438</v>
      </c>
      <c r="BW59" s="24">
        <f t="shared" ref="BW59:BW60" si="132">AV59+BE59+BH59+BK59</f>
        <v>25059</v>
      </c>
      <c r="BX59" s="24"/>
      <c r="BY59" s="24"/>
      <c r="BZ59" s="24"/>
      <c r="CA59" s="27">
        <v>34316</v>
      </c>
      <c r="CB59" s="27">
        <v>8140</v>
      </c>
      <c r="CC59" s="27">
        <v>58</v>
      </c>
      <c r="CD59" s="27"/>
      <c r="CE59" s="27"/>
      <c r="CF59" s="27">
        <v>429</v>
      </c>
      <c r="CG59" s="27">
        <v>45</v>
      </c>
      <c r="CH59" s="27">
        <v>237</v>
      </c>
      <c r="CI59" s="27">
        <v>189</v>
      </c>
      <c r="CJ59" s="27">
        <f t="shared" si="124"/>
        <v>958</v>
      </c>
      <c r="CK59" s="27">
        <v>121</v>
      </c>
      <c r="CL59" s="24">
        <f>CJ59+CA59</f>
        <v>35274</v>
      </c>
      <c r="CM59" s="28">
        <f t="shared" si="93"/>
        <v>1362</v>
      </c>
      <c r="CN59" s="22">
        <v>1361</v>
      </c>
      <c r="CO59" s="22">
        <v>1</v>
      </c>
      <c r="CP59" s="24">
        <f t="shared" si="89"/>
        <v>0</v>
      </c>
      <c r="CQ59" s="27">
        <v>813</v>
      </c>
      <c r="CR59" s="27">
        <v>617</v>
      </c>
      <c r="CS59" s="27">
        <v>407</v>
      </c>
      <c r="CT59" s="27">
        <v>210</v>
      </c>
      <c r="CU59" s="27">
        <v>196</v>
      </c>
      <c r="CV59" s="27">
        <v>154</v>
      </c>
      <c r="CW59" s="27">
        <v>42</v>
      </c>
      <c r="CX59" s="27"/>
      <c r="CY59" s="27">
        <v>46</v>
      </c>
      <c r="CZ59" s="27">
        <v>19</v>
      </c>
      <c r="DA59" s="27">
        <v>0</v>
      </c>
      <c r="DB59" s="27">
        <v>1</v>
      </c>
      <c r="DC59" s="1">
        <v>59</v>
      </c>
      <c r="DD59" s="1">
        <v>39</v>
      </c>
      <c r="DE59" s="1">
        <v>20</v>
      </c>
      <c r="DF59" s="27">
        <v>18</v>
      </c>
      <c r="DG59" s="27">
        <v>3</v>
      </c>
      <c r="DH59" s="24">
        <v>3126</v>
      </c>
      <c r="DI59" s="24">
        <v>1473.5930555555556</v>
      </c>
      <c r="DJ59" s="22">
        <f t="shared" si="94"/>
        <v>208</v>
      </c>
      <c r="DK59" s="22">
        <v>189</v>
      </c>
      <c r="DL59" s="22">
        <v>19</v>
      </c>
      <c r="DM59" s="24">
        <v>36517</v>
      </c>
      <c r="DN59" s="33">
        <v>66414.179999999993</v>
      </c>
      <c r="DO59" s="34"/>
      <c r="DP59" s="34"/>
      <c r="DQ59" s="33">
        <v>690</v>
      </c>
      <c r="DR59" s="34"/>
      <c r="DS59" s="33">
        <v>3500</v>
      </c>
      <c r="DT59" s="34"/>
      <c r="DU59" s="34">
        <v>3000</v>
      </c>
      <c r="DV59" s="34">
        <v>61336</v>
      </c>
      <c r="DW59" s="54">
        <v>1300</v>
      </c>
      <c r="DX59" s="34">
        <f>SUBTOTAL(9,DN59:DW59)</f>
        <v>136240.18</v>
      </c>
      <c r="DY59" s="34"/>
      <c r="DZ59" s="34"/>
      <c r="EA59" s="34"/>
      <c r="EB59" s="34"/>
      <c r="EC59" s="34"/>
      <c r="ED59" s="34"/>
      <c r="EE59" s="34"/>
      <c r="EF59" s="34"/>
      <c r="EG59" s="38"/>
      <c r="EH59" s="36"/>
      <c r="EI59" s="34"/>
      <c r="EJ59" s="37"/>
      <c r="EK59" s="38"/>
      <c r="EL59" s="38"/>
      <c r="EM59" s="39"/>
      <c r="EN59" s="38"/>
      <c r="EO59" s="34">
        <f t="shared" si="95"/>
        <v>181071</v>
      </c>
      <c r="EP59" s="34">
        <f t="shared" si="96"/>
        <v>65527</v>
      </c>
      <c r="EQ59" s="34">
        <f t="shared" si="97"/>
        <v>1256</v>
      </c>
      <c r="ER59" s="34">
        <f t="shared" si="98"/>
        <v>2844</v>
      </c>
      <c r="ES59" s="34">
        <f t="shared" ref="ES59:ES60" si="133">DI59</f>
        <v>1473.5930555555556</v>
      </c>
      <c r="ET59" s="34">
        <f t="shared" ref="ET59:ET60" si="134">DA59*1.5*2*200</f>
        <v>0</v>
      </c>
      <c r="EU59" s="34">
        <f t="shared" ref="EU59:EU60" si="135">CZ59*3*200</f>
        <v>11400</v>
      </c>
      <c r="EV59" s="34">
        <f t="shared" ref="EV59:EV60" si="136">9*BZ59</f>
        <v>0</v>
      </c>
      <c r="EW59" s="14">
        <f t="shared" ref="EW59:EW60" si="137">EO59+EP59+EQ59+ER59+ES59+ET59+EU59+EV59</f>
        <v>263571.5930555556</v>
      </c>
      <c r="EX59" s="145">
        <f t="shared" ref="EX59:EX60" si="138">ER59+EP59+ES59+EV59</f>
        <v>69844.593055555553</v>
      </c>
    </row>
    <row r="60" spans="1:154" x14ac:dyDescent="0.2">
      <c r="A60" s="14"/>
      <c r="B60" s="64" t="s">
        <v>407</v>
      </c>
      <c r="C60" s="14"/>
      <c r="D60" s="14"/>
      <c r="E60" s="14" t="s">
        <v>408</v>
      </c>
      <c r="F60" s="14">
        <v>20010</v>
      </c>
      <c r="G60" s="14" t="s">
        <v>224</v>
      </c>
      <c r="H60" s="14">
        <v>293569031</v>
      </c>
      <c r="I60" s="14">
        <v>293563543</v>
      </c>
      <c r="J60" s="14" t="s">
        <v>226</v>
      </c>
      <c r="K60" s="14" t="s">
        <v>227</v>
      </c>
      <c r="L60" s="14">
        <v>2006</v>
      </c>
      <c r="M60" s="14"/>
      <c r="N60" s="14">
        <v>208</v>
      </c>
      <c r="O60" s="14">
        <v>208</v>
      </c>
      <c r="P60" s="14">
        <v>52</v>
      </c>
      <c r="Q60" s="14">
        <v>68</v>
      </c>
      <c r="R60" s="14">
        <v>2</v>
      </c>
      <c r="S60" s="14">
        <v>4</v>
      </c>
      <c r="T60" s="14" t="s">
        <v>228</v>
      </c>
      <c r="U60" s="14" t="s">
        <v>152</v>
      </c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11">
        <f>Y60+AA60+AC60+AE60+AG60</f>
        <v>0</v>
      </c>
      <c r="AJ60" s="111">
        <f>Z60+AB60+AD60+AF60+AH60</f>
        <v>0</v>
      </c>
      <c r="AK60" s="14"/>
      <c r="AL60" s="14">
        <f>AI60+AJ60</f>
        <v>0</v>
      </c>
      <c r="AM60" s="14">
        <v>1</v>
      </c>
      <c r="AN60" s="14">
        <v>21</v>
      </c>
      <c r="AO60" s="14"/>
      <c r="AP60" s="40"/>
      <c r="AQ60" s="14"/>
      <c r="AR60" s="39">
        <v>17.5</v>
      </c>
      <c r="AS60" s="21">
        <f t="shared" si="91"/>
        <v>456</v>
      </c>
      <c r="AT60" s="22">
        <v>268</v>
      </c>
      <c r="AU60" s="22">
        <v>188</v>
      </c>
      <c r="AV60" s="21">
        <v>4939</v>
      </c>
      <c r="AW60" s="21">
        <v>3505</v>
      </c>
      <c r="AX60" s="21">
        <v>1434</v>
      </c>
      <c r="AY60" s="21">
        <v>4022</v>
      </c>
      <c r="AZ60" s="21">
        <v>2799</v>
      </c>
      <c r="BA60" s="21">
        <v>1223</v>
      </c>
      <c r="BB60" s="21">
        <v>917</v>
      </c>
      <c r="BC60" s="21">
        <v>706</v>
      </c>
      <c r="BD60" s="21">
        <v>211</v>
      </c>
      <c r="BE60" s="21">
        <v>1051</v>
      </c>
      <c r="BF60" s="21">
        <v>871</v>
      </c>
      <c r="BG60" s="21">
        <v>180</v>
      </c>
      <c r="BH60" s="21">
        <v>3659</v>
      </c>
      <c r="BI60" s="21">
        <v>3245</v>
      </c>
      <c r="BJ60" s="21">
        <v>414</v>
      </c>
      <c r="BK60" s="21">
        <v>1582</v>
      </c>
      <c r="BL60" s="21">
        <v>1425</v>
      </c>
      <c r="BM60" s="21">
        <v>157</v>
      </c>
      <c r="BN60" s="23">
        <f t="shared" si="31"/>
        <v>5241</v>
      </c>
      <c r="BO60" s="21">
        <v>2340</v>
      </c>
      <c r="BP60" s="21">
        <v>2108</v>
      </c>
      <c r="BQ60" s="21">
        <v>232</v>
      </c>
      <c r="BR60" s="21">
        <v>1062</v>
      </c>
      <c r="BS60" s="21">
        <v>1024</v>
      </c>
      <c r="BT60" s="21">
        <v>38</v>
      </c>
      <c r="BU60" s="23">
        <f t="shared" si="88"/>
        <v>3402</v>
      </c>
      <c r="BV60" s="24">
        <f>AV60+BE60+BH60+BK60+BO60+BR60</f>
        <v>14633</v>
      </c>
      <c r="BW60" s="24">
        <f t="shared" si="132"/>
        <v>11231</v>
      </c>
      <c r="BX60" s="24"/>
      <c r="BY60" s="24"/>
      <c r="BZ60" s="24"/>
      <c r="CA60" s="27">
        <v>6373</v>
      </c>
      <c r="CB60" s="27">
        <v>1781</v>
      </c>
      <c r="CC60" s="27">
        <v>132</v>
      </c>
      <c r="CD60" s="27"/>
      <c r="CE60" s="27"/>
      <c r="CF60" s="27">
        <v>58</v>
      </c>
      <c r="CG60" s="27">
        <v>0</v>
      </c>
      <c r="CH60" s="27">
        <v>745</v>
      </c>
      <c r="CI60" s="27">
        <v>147</v>
      </c>
      <c r="CJ60" s="27">
        <f t="shared" si="124"/>
        <v>1082</v>
      </c>
      <c r="CK60" s="27">
        <v>110</v>
      </c>
      <c r="CL60" s="24">
        <f>CJ60+CA60</f>
        <v>7455</v>
      </c>
      <c r="CM60" s="28">
        <f t="shared" si="93"/>
        <v>286</v>
      </c>
      <c r="CN60" s="22">
        <v>285</v>
      </c>
      <c r="CO60" s="22">
        <v>1</v>
      </c>
      <c r="CP60" s="24">
        <f t="shared" si="89"/>
        <v>0</v>
      </c>
      <c r="CQ60" s="27">
        <v>400</v>
      </c>
      <c r="CR60" s="27">
        <v>288</v>
      </c>
      <c r="CS60" s="27">
        <v>218</v>
      </c>
      <c r="CT60" s="27">
        <v>70</v>
      </c>
      <c r="CU60" s="27">
        <v>112</v>
      </c>
      <c r="CV60" s="27">
        <v>97</v>
      </c>
      <c r="CW60" s="27">
        <v>15</v>
      </c>
      <c r="CX60" s="27"/>
      <c r="CY60" s="27">
        <v>20</v>
      </c>
      <c r="CZ60" s="27">
        <v>9</v>
      </c>
      <c r="DA60" s="27">
        <v>0</v>
      </c>
      <c r="DB60" s="24">
        <v>1</v>
      </c>
      <c r="DC60" s="1">
        <v>19</v>
      </c>
      <c r="DD60" s="1">
        <v>14</v>
      </c>
      <c r="DE60" s="1">
        <v>5</v>
      </c>
      <c r="DF60" s="27">
        <v>13</v>
      </c>
      <c r="DG60" s="27">
        <v>0</v>
      </c>
      <c r="DH60" s="79">
        <v>1433</v>
      </c>
      <c r="DI60" s="79">
        <v>573.54083333333335</v>
      </c>
      <c r="DJ60" s="22">
        <f>DK60+DL60</f>
        <v>57</v>
      </c>
      <c r="DK60" s="22">
        <v>47</v>
      </c>
      <c r="DL60" s="22">
        <v>10</v>
      </c>
      <c r="DM60" s="24">
        <v>12616</v>
      </c>
      <c r="DN60" s="33">
        <v>33000</v>
      </c>
      <c r="DO60" s="34"/>
      <c r="DP60" s="34"/>
      <c r="DQ60" s="34">
        <v>230</v>
      </c>
      <c r="DR60" s="34"/>
      <c r="DS60" s="34"/>
      <c r="DT60" s="34"/>
      <c r="DU60" s="34">
        <v>950</v>
      </c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14"/>
      <c r="EH60" s="36"/>
      <c r="EI60" s="34"/>
      <c r="EJ60" s="37"/>
      <c r="EK60" s="14"/>
      <c r="EL60" s="14"/>
      <c r="EM60" s="39"/>
      <c r="EN60" s="14"/>
      <c r="EO60" s="34">
        <f t="shared" si="95"/>
        <v>54329</v>
      </c>
      <c r="EP60" s="34">
        <f t="shared" si="96"/>
        <v>25740</v>
      </c>
      <c r="EQ60" s="34">
        <f t="shared" si="97"/>
        <v>2102</v>
      </c>
      <c r="ER60" s="34">
        <f t="shared" si="98"/>
        <v>2124</v>
      </c>
      <c r="ES60" s="34">
        <f t="shared" si="133"/>
        <v>573.54083333333335</v>
      </c>
      <c r="ET60" s="34">
        <f t="shared" si="134"/>
        <v>0</v>
      </c>
      <c r="EU60" s="34">
        <f t="shared" si="135"/>
        <v>5400</v>
      </c>
      <c r="EV60" s="34">
        <f t="shared" si="136"/>
        <v>0</v>
      </c>
      <c r="EW60" s="14">
        <f t="shared" si="137"/>
        <v>90268.540833333333</v>
      </c>
      <c r="EX60" s="145">
        <f t="shared" si="138"/>
        <v>28437.540833333333</v>
      </c>
    </row>
    <row r="61" spans="1:154" x14ac:dyDescent="0.2">
      <c r="B61" s="4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114">
        <f>Y61+AA61+AC61+AE61+AG61</f>
        <v>0</v>
      </c>
      <c r="AJ61" s="114">
        <f>Z61+AB61+AD61+AF61+AH61</f>
        <v>0</v>
      </c>
      <c r="AK61" s="42"/>
      <c r="AL61" s="42"/>
      <c r="AM61" s="42"/>
      <c r="AN61" s="42"/>
      <c r="AO61" s="42"/>
      <c r="AP61" s="69"/>
      <c r="AQ61" s="42"/>
      <c r="AR61" s="59"/>
      <c r="AS61" s="48">
        <f t="shared" si="91"/>
        <v>0</v>
      </c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50">
        <f t="shared" si="31"/>
        <v>0</v>
      </c>
      <c r="BO61" s="48"/>
      <c r="BP61" s="48"/>
      <c r="BQ61" s="48"/>
      <c r="BR61" s="49"/>
      <c r="BS61" s="49"/>
      <c r="BT61" s="49"/>
      <c r="BU61" s="50">
        <f t="shared" si="88"/>
        <v>0</v>
      </c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4">
        <f t="shared" si="124"/>
        <v>0</v>
      </c>
      <c r="CK61" s="49"/>
      <c r="CL61" s="49">
        <f t="shared" ref="CL61:CL67" si="139">CJ61+CA61</f>
        <v>0</v>
      </c>
      <c r="CM61" s="51">
        <f t="shared" si="93"/>
        <v>0</v>
      </c>
      <c r="CN61" s="49"/>
      <c r="CO61" s="49"/>
      <c r="CP61" s="49">
        <f t="shared" si="89"/>
        <v>0</v>
      </c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70"/>
      <c r="DD61" s="71"/>
      <c r="DE61" s="71"/>
      <c r="DF61" s="49"/>
      <c r="DG61" s="49"/>
      <c r="DH61" s="49"/>
      <c r="DI61" s="49"/>
      <c r="DJ61" s="113">
        <f t="shared" ref="DJ61:DJ80" si="140">DK61+DL61</f>
        <v>0</v>
      </c>
      <c r="DK61" s="49"/>
      <c r="DL61" s="49"/>
      <c r="DM61" s="49">
        <v>0</v>
      </c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42"/>
      <c r="EH61" s="56"/>
      <c r="EI61" s="53"/>
      <c r="EJ61" s="57"/>
      <c r="EK61" s="42"/>
      <c r="EL61" s="42"/>
      <c r="EM61" s="59"/>
      <c r="EN61" s="42"/>
      <c r="EO61" s="53">
        <f t="shared" si="95"/>
        <v>0</v>
      </c>
      <c r="EP61" s="53">
        <f t="shared" si="96"/>
        <v>0</v>
      </c>
      <c r="EQ61" s="53">
        <f t="shared" si="97"/>
        <v>0</v>
      </c>
      <c r="ER61" s="53">
        <f t="shared" si="98"/>
        <v>0</v>
      </c>
      <c r="ES61" s="53"/>
      <c r="ET61" s="53"/>
      <c r="EU61" s="53"/>
      <c r="EV61" s="53"/>
      <c r="EW61" s="49"/>
      <c r="EX61" s="145">
        <f t="shared" si="107"/>
        <v>0</v>
      </c>
    </row>
    <row r="62" spans="1:154" x14ac:dyDescent="0.2">
      <c r="B62" s="4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114"/>
      <c r="AJ62" s="114"/>
      <c r="AK62" s="42"/>
      <c r="AL62" s="42"/>
      <c r="AM62" s="42"/>
      <c r="AN62" s="42"/>
      <c r="AO62" s="42"/>
      <c r="AP62" s="69"/>
      <c r="AQ62" s="42"/>
      <c r="AR62" s="59"/>
      <c r="AS62" s="48">
        <f t="shared" si="91"/>
        <v>0</v>
      </c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50">
        <f t="shared" si="31"/>
        <v>0</v>
      </c>
      <c r="BO62" s="48"/>
      <c r="BP62" s="48"/>
      <c r="BQ62" s="48"/>
      <c r="BR62" s="49"/>
      <c r="BS62" s="49"/>
      <c r="BT62" s="49"/>
      <c r="BU62" s="50">
        <f t="shared" si="88"/>
        <v>0</v>
      </c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4">
        <f t="shared" si="124"/>
        <v>0</v>
      </c>
      <c r="CK62" s="49"/>
      <c r="CL62" s="49">
        <f t="shared" si="139"/>
        <v>0</v>
      </c>
      <c r="CM62" s="51">
        <f t="shared" si="93"/>
        <v>0</v>
      </c>
      <c r="CN62" s="49"/>
      <c r="CO62" s="49"/>
      <c r="CP62" s="49">
        <f t="shared" si="89"/>
        <v>0</v>
      </c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113">
        <f t="shared" si="140"/>
        <v>0</v>
      </c>
      <c r="DK62" s="49"/>
      <c r="DL62" s="49"/>
      <c r="DM62" s="49">
        <v>0</v>
      </c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42"/>
      <c r="EH62" s="56"/>
      <c r="EI62" s="53"/>
      <c r="EJ62" s="57"/>
      <c r="EK62" s="42"/>
      <c r="EL62" s="42"/>
      <c r="EM62" s="59"/>
      <c r="EN62" s="42"/>
      <c r="EO62" s="53">
        <f t="shared" si="95"/>
        <v>0</v>
      </c>
      <c r="EP62" s="53">
        <f t="shared" si="96"/>
        <v>0</v>
      </c>
      <c r="EQ62" s="53">
        <f t="shared" si="97"/>
        <v>0</v>
      </c>
      <c r="ER62" s="53">
        <f t="shared" si="98"/>
        <v>0</v>
      </c>
      <c r="ES62" s="53"/>
      <c r="ET62" s="53"/>
      <c r="EU62" s="53"/>
      <c r="EV62" s="53"/>
      <c r="EW62" s="49"/>
      <c r="EX62" s="145">
        <f t="shared" si="107"/>
        <v>0</v>
      </c>
    </row>
    <row r="63" spans="1:154" x14ac:dyDescent="0.2">
      <c r="B63" s="2" t="s">
        <v>409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>
        <f t="shared" si="91"/>
        <v>0</v>
      </c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>
        <f t="shared" si="31"/>
        <v>0</v>
      </c>
      <c r="BO63" s="2"/>
      <c r="BP63" s="2"/>
      <c r="BQ63" s="2"/>
      <c r="BR63" s="2"/>
      <c r="BS63" s="2"/>
      <c r="BT63" s="2"/>
      <c r="BU63" s="2">
        <f t="shared" si="88"/>
        <v>0</v>
      </c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>
        <f t="shared" si="124"/>
        <v>0</v>
      </c>
      <c r="CK63" s="2"/>
      <c r="CL63" s="2">
        <f t="shared" si="139"/>
        <v>0</v>
      </c>
      <c r="CM63" s="2">
        <f t="shared" si="93"/>
        <v>0</v>
      </c>
      <c r="CN63" s="2"/>
      <c r="CO63" s="2"/>
      <c r="CP63" s="2">
        <f t="shared" si="89"/>
        <v>0</v>
      </c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>
        <f t="shared" si="140"/>
        <v>0</v>
      </c>
      <c r="DK63" s="2"/>
      <c r="DL63" s="2"/>
      <c r="DM63" s="2">
        <v>0</v>
      </c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>
        <f t="shared" si="95"/>
        <v>0</v>
      </c>
      <c r="EP63" s="2">
        <f t="shared" si="96"/>
        <v>0</v>
      </c>
      <c r="EQ63" s="2">
        <f t="shared" si="97"/>
        <v>0</v>
      </c>
      <c r="ER63" s="2">
        <f t="shared" si="98"/>
        <v>0</v>
      </c>
      <c r="ES63" s="2"/>
      <c r="ET63" s="2"/>
      <c r="EU63" s="2"/>
      <c r="EV63" s="2"/>
      <c r="EW63" s="2"/>
      <c r="EX63" s="147">
        <f t="shared" si="107"/>
        <v>0</v>
      </c>
    </row>
    <row r="64" spans="1:154" x14ac:dyDescent="0.2">
      <c r="B64" s="46" t="s">
        <v>410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114">
        <f t="shared" ref="AI64:AJ66" si="141">Y64+AA64+AC64+AE64+AG64</f>
        <v>0</v>
      </c>
      <c r="AJ64" s="114">
        <f t="shared" si="141"/>
        <v>0</v>
      </c>
      <c r="AK64" s="42"/>
      <c r="AL64" s="42">
        <f>AI64+AJ64</f>
        <v>0</v>
      </c>
      <c r="AM64" s="42"/>
      <c r="AN64" s="42"/>
      <c r="AO64" s="42"/>
      <c r="AP64" s="69"/>
      <c r="AQ64" s="42"/>
      <c r="AR64" s="59"/>
      <c r="AS64" s="48">
        <f t="shared" si="91"/>
        <v>0</v>
      </c>
      <c r="AT64" s="48"/>
      <c r="AU64" s="48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8"/>
      <c r="BG64" s="48"/>
      <c r="BH64" s="118">
        <v>261</v>
      </c>
      <c r="BI64" s="118">
        <v>260</v>
      </c>
      <c r="BJ64" s="118">
        <v>1</v>
      </c>
      <c r="BK64" s="118">
        <v>67</v>
      </c>
      <c r="BL64" s="118">
        <v>67</v>
      </c>
      <c r="BM64" s="118">
        <v>0</v>
      </c>
      <c r="BN64" s="50">
        <f t="shared" si="31"/>
        <v>328</v>
      </c>
      <c r="BO64" s="48"/>
      <c r="BP64" s="48"/>
      <c r="BQ64" s="48"/>
      <c r="BR64" s="49"/>
      <c r="BS64" s="49"/>
      <c r="BT64" s="49"/>
      <c r="BU64" s="50">
        <f t="shared" si="88"/>
        <v>0</v>
      </c>
      <c r="BV64" s="49">
        <f>AV64+BE64+BH64+BK64+BO64+BR64</f>
        <v>328</v>
      </c>
      <c r="BW64" s="49">
        <f t="shared" ref="BW64:BW66" si="142">AV64+BE64+BH64+BK64</f>
        <v>328</v>
      </c>
      <c r="BX64" s="49"/>
      <c r="BY64" s="49"/>
      <c r="BZ64" s="49"/>
      <c r="CA64" s="44">
        <v>1</v>
      </c>
      <c r="CB64" s="44">
        <v>0</v>
      </c>
      <c r="CC64" s="48"/>
      <c r="CD64" s="71"/>
      <c r="CE64" s="71"/>
      <c r="CF64" s="48"/>
      <c r="CG64" s="48"/>
      <c r="CH64" s="48"/>
      <c r="CI64" s="48"/>
      <c r="CJ64" s="44">
        <f t="shared" si="124"/>
        <v>0</v>
      </c>
      <c r="CK64" s="49"/>
      <c r="CL64" s="49">
        <f t="shared" si="139"/>
        <v>1</v>
      </c>
      <c r="CM64" s="51">
        <f t="shared" si="93"/>
        <v>0</v>
      </c>
      <c r="CN64" s="51"/>
      <c r="CO64" s="51"/>
      <c r="CP64" s="49">
        <f t="shared" si="89"/>
        <v>0</v>
      </c>
      <c r="CQ64" s="44">
        <v>44</v>
      </c>
      <c r="CR64" s="44">
        <v>44</v>
      </c>
      <c r="CS64" s="44">
        <v>9</v>
      </c>
      <c r="CT64" s="44">
        <v>35</v>
      </c>
      <c r="CU64" s="44">
        <v>0</v>
      </c>
      <c r="CV64" s="44">
        <v>0</v>
      </c>
      <c r="CW64" s="44">
        <v>0</v>
      </c>
      <c r="CX64" s="48"/>
      <c r="CY64" s="71"/>
      <c r="CZ64" s="71"/>
      <c r="DA64" s="71"/>
      <c r="DB64" s="71"/>
      <c r="DC64" s="71"/>
      <c r="DD64" s="71"/>
      <c r="DE64" s="71"/>
      <c r="DF64" s="71"/>
      <c r="DG64" s="49"/>
      <c r="DH64" s="49"/>
      <c r="DI64" s="49"/>
      <c r="DJ64" s="113">
        <f t="shared" si="140"/>
        <v>0</v>
      </c>
      <c r="DK64" s="49"/>
      <c r="DL64" s="49"/>
      <c r="DM64" s="49">
        <v>0</v>
      </c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42"/>
      <c r="EH64" s="56"/>
      <c r="EI64" s="53"/>
      <c r="EJ64" s="57"/>
      <c r="EK64" s="42"/>
      <c r="EL64" s="42"/>
      <c r="EM64" s="59"/>
      <c r="EN64" s="42"/>
      <c r="EO64" s="53">
        <f t="shared" si="95"/>
        <v>0</v>
      </c>
      <c r="EP64" s="53">
        <f t="shared" si="96"/>
        <v>0</v>
      </c>
      <c r="EQ64" s="53">
        <f t="shared" si="97"/>
        <v>0</v>
      </c>
      <c r="ER64" s="53">
        <f t="shared" si="98"/>
        <v>0</v>
      </c>
      <c r="ES64" s="53"/>
      <c r="ET64" s="53"/>
      <c r="EU64" s="53"/>
      <c r="EV64" s="53"/>
      <c r="EW64" s="49"/>
      <c r="EX64" s="145">
        <f t="shared" si="107"/>
        <v>0</v>
      </c>
    </row>
    <row r="65" spans="1:154" x14ac:dyDescent="0.2">
      <c r="B65" s="46" t="s">
        <v>411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114">
        <f t="shared" si="141"/>
        <v>0</v>
      </c>
      <c r="AJ65" s="114">
        <f t="shared" si="141"/>
        <v>0</v>
      </c>
      <c r="AK65" s="42"/>
      <c r="AL65" s="42">
        <f>AI65+AJ65</f>
        <v>0</v>
      </c>
      <c r="AM65" s="42"/>
      <c r="AN65" s="42"/>
      <c r="AO65" s="42"/>
      <c r="AP65" s="69"/>
      <c r="AQ65" s="42"/>
      <c r="AR65" s="59"/>
      <c r="AS65" s="48">
        <f t="shared" si="91"/>
        <v>0</v>
      </c>
      <c r="AT65" s="48"/>
      <c r="AU65" s="48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118">
        <v>38</v>
      </c>
      <c r="BI65" s="118">
        <v>38</v>
      </c>
      <c r="BJ65" s="118">
        <v>0</v>
      </c>
      <c r="BK65" s="118">
        <v>1</v>
      </c>
      <c r="BL65" s="118">
        <v>1</v>
      </c>
      <c r="BM65" s="118">
        <v>0</v>
      </c>
      <c r="BN65" s="50">
        <f t="shared" si="31"/>
        <v>39</v>
      </c>
      <c r="BO65" s="50"/>
      <c r="BP65" s="50"/>
      <c r="BQ65" s="50"/>
      <c r="BR65" s="50"/>
      <c r="BS65" s="50"/>
      <c r="BT65" s="50"/>
      <c r="BU65" s="50">
        <f t="shared" si="88"/>
        <v>0</v>
      </c>
      <c r="BV65" s="49">
        <f>AV65+BE65+BH65+BK65+BO65+BR65</f>
        <v>39</v>
      </c>
      <c r="BW65" s="49">
        <f t="shared" si="142"/>
        <v>39</v>
      </c>
      <c r="BX65" s="49"/>
      <c r="BY65" s="49"/>
      <c r="BZ65" s="49"/>
      <c r="CA65" s="44">
        <v>5555</v>
      </c>
      <c r="CB65" s="44">
        <v>137</v>
      </c>
      <c r="CC65" s="44">
        <v>22</v>
      </c>
      <c r="CD65" s="44"/>
      <c r="CE65" s="44"/>
      <c r="CF65" s="44">
        <v>17</v>
      </c>
      <c r="CG65" s="44">
        <v>0</v>
      </c>
      <c r="CH65" s="44">
        <v>2</v>
      </c>
      <c r="CI65" s="44">
        <v>29</v>
      </c>
      <c r="CJ65" s="44">
        <f t="shared" si="124"/>
        <v>70</v>
      </c>
      <c r="CK65" s="44">
        <v>1</v>
      </c>
      <c r="CL65" s="49">
        <f t="shared" si="139"/>
        <v>5625</v>
      </c>
      <c r="CM65" s="51">
        <f t="shared" si="93"/>
        <v>0</v>
      </c>
      <c r="CN65" s="70"/>
      <c r="CO65" s="70"/>
      <c r="CP65" s="49">
        <f t="shared" si="89"/>
        <v>0</v>
      </c>
      <c r="CQ65" s="44">
        <v>106</v>
      </c>
      <c r="CR65" s="44">
        <v>106</v>
      </c>
      <c r="CS65" s="44">
        <v>1</v>
      </c>
      <c r="CT65" s="44">
        <v>105</v>
      </c>
      <c r="CU65" s="44">
        <v>0</v>
      </c>
      <c r="CV65" s="44">
        <v>0</v>
      </c>
      <c r="CW65" s="44">
        <v>0</v>
      </c>
      <c r="CX65" s="48"/>
      <c r="CY65" s="71"/>
      <c r="CZ65" s="71"/>
      <c r="DA65" s="71"/>
      <c r="DB65" s="71"/>
      <c r="DC65" s="71"/>
      <c r="DD65" s="71"/>
      <c r="DE65" s="71"/>
      <c r="DF65" s="71"/>
      <c r="DG65" s="49"/>
      <c r="DH65" s="49"/>
      <c r="DI65" s="49"/>
      <c r="DJ65" s="113">
        <f t="shared" si="140"/>
        <v>0</v>
      </c>
      <c r="DK65" s="49"/>
      <c r="DL65" s="49"/>
      <c r="DM65" s="49">
        <v>0</v>
      </c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42"/>
      <c r="EH65" s="56"/>
      <c r="EI65" s="53"/>
      <c r="EJ65" s="57"/>
      <c r="EK65" s="42"/>
      <c r="EL65" s="42"/>
      <c r="EM65" s="59"/>
      <c r="EN65" s="42"/>
      <c r="EO65" s="53">
        <f t="shared" si="95"/>
        <v>0</v>
      </c>
      <c r="EP65" s="53">
        <f t="shared" si="96"/>
        <v>0</v>
      </c>
      <c r="EQ65" s="53">
        <f t="shared" si="97"/>
        <v>0</v>
      </c>
      <c r="ER65" s="53">
        <f t="shared" si="98"/>
        <v>0</v>
      </c>
      <c r="ES65" s="53"/>
      <c r="ET65" s="53"/>
      <c r="EU65" s="53"/>
      <c r="EV65" s="53"/>
      <c r="EW65" s="50">
        <v>195</v>
      </c>
      <c r="EX65" s="145">
        <f t="shared" si="107"/>
        <v>0</v>
      </c>
    </row>
    <row r="66" spans="1:154" ht="28.5" x14ac:dyDescent="0.2">
      <c r="B66" s="46" t="s">
        <v>412</v>
      </c>
      <c r="C66" s="42"/>
      <c r="D66" s="42"/>
      <c r="E66" s="42" t="s">
        <v>413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>
        <v>1</v>
      </c>
      <c r="AC66" s="42"/>
      <c r="AD66" s="42">
        <v>1</v>
      </c>
      <c r="AE66" s="42"/>
      <c r="AF66" s="42"/>
      <c r="AG66" s="42"/>
      <c r="AH66" s="42"/>
      <c r="AI66" s="114">
        <f t="shared" si="141"/>
        <v>0</v>
      </c>
      <c r="AJ66" s="114">
        <f t="shared" si="141"/>
        <v>2</v>
      </c>
      <c r="AK66" s="42">
        <v>20</v>
      </c>
      <c r="AL66" s="42">
        <f>AI66+AJ66</f>
        <v>2</v>
      </c>
      <c r="AM66" s="42"/>
      <c r="AN66" s="42"/>
      <c r="AO66" s="42"/>
      <c r="AP66" s="69"/>
      <c r="AQ66" s="42"/>
      <c r="AR66" s="59"/>
      <c r="AS66" s="48">
        <f t="shared" si="91"/>
        <v>0</v>
      </c>
      <c r="AT66" s="71"/>
      <c r="AU66" s="71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118">
        <v>15</v>
      </c>
      <c r="BI66" s="118">
        <v>15</v>
      </c>
      <c r="BJ66" s="118">
        <v>0</v>
      </c>
      <c r="BK66" s="118">
        <v>8</v>
      </c>
      <c r="BL66" s="118">
        <v>8</v>
      </c>
      <c r="BM66" s="118">
        <v>0</v>
      </c>
      <c r="BN66" s="50">
        <f t="shared" si="31"/>
        <v>23</v>
      </c>
      <c r="BO66" s="50"/>
      <c r="BP66" s="50"/>
      <c r="BQ66" s="50"/>
      <c r="BR66" s="50"/>
      <c r="BS66" s="50"/>
      <c r="BT66" s="50"/>
      <c r="BU66" s="50">
        <f t="shared" si="88"/>
        <v>0</v>
      </c>
      <c r="BV66" s="49">
        <f>AV66+BE66+BH66+BK66+BO66+BR66</f>
        <v>23</v>
      </c>
      <c r="BW66" s="49">
        <f t="shared" si="142"/>
        <v>23</v>
      </c>
      <c r="BX66" s="49"/>
      <c r="BY66" s="49"/>
      <c r="BZ66" s="49"/>
      <c r="CA66" s="44">
        <v>1156</v>
      </c>
      <c r="CB66" s="44">
        <v>5</v>
      </c>
      <c r="CC66" s="44">
        <v>0</v>
      </c>
      <c r="CD66" s="44"/>
      <c r="CE66" s="44"/>
      <c r="CF66" s="44">
        <v>0</v>
      </c>
      <c r="CG66" s="44">
        <v>0</v>
      </c>
      <c r="CH66" s="44">
        <v>0</v>
      </c>
      <c r="CI66" s="44">
        <v>17</v>
      </c>
      <c r="CJ66" s="44">
        <f t="shared" si="124"/>
        <v>17</v>
      </c>
      <c r="CK66" s="44">
        <v>0</v>
      </c>
      <c r="CL66" s="49">
        <f t="shared" si="139"/>
        <v>1173</v>
      </c>
      <c r="CM66" s="51">
        <f t="shared" si="93"/>
        <v>0</v>
      </c>
      <c r="CN66" s="71"/>
      <c r="CO66" s="71"/>
      <c r="CP66" s="49">
        <f t="shared" si="89"/>
        <v>0</v>
      </c>
      <c r="CQ66" s="49"/>
      <c r="CR66" s="49"/>
      <c r="CS66" s="71"/>
      <c r="CT66" s="49"/>
      <c r="CU66" s="49"/>
      <c r="CV66" s="49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49"/>
      <c r="DH66" s="49"/>
      <c r="DI66" s="49"/>
      <c r="DJ66" s="113">
        <f t="shared" si="140"/>
        <v>0</v>
      </c>
      <c r="DK66" s="49"/>
      <c r="DL66" s="49"/>
      <c r="DM66" s="49">
        <v>0</v>
      </c>
      <c r="DN66" s="53">
        <f>33000/37*5</f>
        <v>4459.4594594594591</v>
      </c>
      <c r="DO66" s="53"/>
      <c r="DP66" s="53"/>
      <c r="DQ66" s="53"/>
      <c r="DR66" s="53"/>
      <c r="DS66" s="53"/>
      <c r="DT66" s="53"/>
      <c r="DU66" s="53"/>
      <c r="DV66" s="53">
        <v>1000</v>
      </c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42"/>
      <c r="EH66" s="56"/>
      <c r="EI66" s="53"/>
      <c r="EJ66" s="57"/>
      <c r="EK66" s="42"/>
      <c r="EL66" s="42"/>
      <c r="EM66" s="59"/>
      <c r="EN66" s="42"/>
      <c r="EO66" s="53">
        <f t="shared" ref="EO66:EO84" si="143">costolibro1*AV66</f>
        <v>0</v>
      </c>
      <c r="EP66" s="53">
        <f t="shared" ref="EP66:EP84" si="144">costolibro1*BO66</f>
        <v>0</v>
      </c>
      <c r="EQ66" s="53">
        <f t="shared" ref="EQ66:EQ84" si="145">BE66*costomultimediale1</f>
        <v>0</v>
      </c>
      <c r="ER66" s="53">
        <f t="shared" ref="ER66:ER84" si="146">BR66*costomultimediale1</f>
        <v>0</v>
      </c>
      <c r="ES66" s="53"/>
      <c r="ET66" s="53"/>
      <c r="EU66" s="53"/>
      <c r="EV66" s="53"/>
      <c r="EW66" s="50">
        <v>0</v>
      </c>
      <c r="EX66" s="145">
        <f t="shared" si="107"/>
        <v>0</v>
      </c>
    </row>
    <row r="67" spans="1:154" x14ac:dyDescent="0.2">
      <c r="B67" s="4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114"/>
      <c r="AJ67" s="114"/>
      <c r="AK67" s="42"/>
      <c r="AL67" s="42"/>
      <c r="AM67" s="42"/>
      <c r="AN67" s="42"/>
      <c r="AO67" s="42"/>
      <c r="AP67" s="69"/>
      <c r="AQ67" s="42"/>
      <c r="AR67" s="59"/>
      <c r="AS67" s="48">
        <f t="shared" si="91"/>
        <v>0</v>
      </c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>
        <f>SUM(BH64:BH66)</f>
        <v>314</v>
      </c>
      <c r="BI67" s="49">
        <f t="shared" ref="BI67:BM67" si="147">SUM(BI64:BI66)</f>
        <v>313</v>
      </c>
      <c r="BJ67" s="49">
        <f t="shared" si="147"/>
        <v>1</v>
      </c>
      <c r="BK67" s="49">
        <f t="shared" si="147"/>
        <v>76</v>
      </c>
      <c r="BL67" s="49">
        <f t="shared" si="147"/>
        <v>76</v>
      </c>
      <c r="BM67" s="49">
        <f t="shared" si="147"/>
        <v>0</v>
      </c>
      <c r="BN67" s="50">
        <f t="shared" si="31"/>
        <v>390</v>
      </c>
      <c r="BO67" s="49"/>
      <c r="BP67" s="49"/>
      <c r="BQ67" s="49"/>
      <c r="BR67" s="49"/>
      <c r="BS67" s="49"/>
      <c r="BT67" s="49"/>
      <c r="BU67" s="50">
        <f t="shared" si="88"/>
        <v>0</v>
      </c>
      <c r="BV67" s="49">
        <f t="shared" ref="BV67:BW67" si="148">SUM(BV65:BV66)</f>
        <v>62</v>
      </c>
      <c r="BW67" s="49">
        <f t="shared" si="148"/>
        <v>62</v>
      </c>
      <c r="BX67" s="49"/>
      <c r="BY67" s="49"/>
      <c r="BZ67" s="49"/>
      <c r="CA67" s="49">
        <f>SUM(CA64:CA66)</f>
        <v>6712</v>
      </c>
      <c r="CB67" s="49">
        <f t="shared" ref="CB67:CI67" si="149">SUM(CB64:CB66)</f>
        <v>142</v>
      </c>
      <c r="CC67" s="49">
        <f t="shared" si="149"/>
        <v>22</v>
      </c>
      <c r="CD67" s="49">
        <f t="shared" si="149"/>
        <v>0</v>
      </c>
      <c r="CE67" s="49">
        <f t="shared" si="149"/>
        <v>0</v>
      </c>
      <c r="CF67" s="49">
        <f t="shared" si="149"/>
        <v>17</v>
      </c>
      <c r="CG67" s="49">
        <f t="shared" si="149"/>
        <v>0</v>
      </c>
      <c r="CH67" s="49">
        <f t="shared" si="149"/>
        <v>2</v>
      </c>
      <c r="CI67" s="49">
        <f t="shared" si="149"/>
        <v>46</v>
      </c>
      <c r="CJ67" s="44">
        <f t="shared" si="124"/>
        <v>87</v>
      </c>
      <c r="CK67" s="49"/>
      <c r="CL67" s="49">
        <f t="shared" si="139"/>
        <v>6799</v>
      </c>
      <c r="CM67" s="51">
        <f t="shared" si="93"/>
        <v>0</v>
      </c>
      <c r="CN67" s="49"/>
      <c r="CO67" s="49"/>
      <c r="CP67" s="49">
        <f t="shared" ref="CP67" si="150">SUM(CP64:CP66)</f>
        <v>0</v>
      </c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113">
        <f t="shared" si="140"/>
        <v>0</v>
      </c>
      <c r="DK67" s="49"/>
      <c r="DL67" s="49"/>
      <c r="DM67" s="49">
        <v>0</v>
      </c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42"/>
      <c r="EH67" s="56"/>
      <c r="EI67" s="53"/>
      <c r="EJ67" s="57"/>
      <c r="EK67" s="42"/>
      <c r="EL67" s="42"/>
      <c r="EM67" s="59"/>
      <c r="EN67" s="42"/>
      <c r="EO67" s="53">
        <f t="shared" si="143"/>
        <v>0</v>
      </c>
      <c r="EP67" s="53">
        <f t="shared" si="144"/>
        <v>0</v>
      </c>
      <c r="EQ67" s="53">
        <f t="shared" si="145"/>
        <v>0</v>
      </c>
      <c r="ER67" s="53">
        <f t="shared" si="146"/>
        <v>0</v>
      </c>
      <c r="ES67" s="53"/>
      <c r="ET67" s="53"/>
      <c r="EU67" s="53"/>
      <c r="EV67" s="53"/>
      <c r="EW67" s="49"/>
      <c r="EX67" s="145">
        <f t="shared" si="107"/>
        <v>0</v>
      </c>
    </row>
    <row r="68" spans="1:154" x14ac:dyDescent="0.2">
      <c r="B68" s="2" t="s">
        <v>249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112"/>
      <c r="AJ68" s="112"/>
      <c r="AK68" s="3"/>
      <c r="AL68" s="3"/>
      <c r="AM68" s="3"/>
      <c r="AN68" s="3"/>
      <c r="AO68" s="3"/>
      <c r="AP68" s="97"/>
      <c r="AQ68" s="3"/>
      <c r="AR68" s="98"/>
      <c r="AS68" s="48">
        <f t="shared" si="91"/>
        <v>0</v>
      </c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50">
        <f t="shared" ref="BN68:BN80" si="151">BK68+BH68</f>
        <v>0</v>
      </c>
      <c r="BO68" s="99"/>
      <c r="BP68" s="102"/>
      <c r="BQ68" s="102"/>
      <c r="BR68" s="102"/>
      <c r="BS68" s="102"/>
      <c r="BT68" s="102"/>
      <c r="BU68" s="50">
        <f t="shared" si="88"/>
        <v>0</v>
      </c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44">
        <f t="shared" si="124"/>
        <v>0</v>
      </c>
      <c r="CK68" s="102"/>
      <c r="CL68" s="102"/>
      <c r="CM68" s="51">
        <f t="shared" si="93"/>
        <v>0</v>
      </c>
      <c r="CN68" s="104"/>
      <c r="CO68" s="104"/>
      <c r="CP68" s="102">
        <f t="shared" si="89"/>
        <v>0</v>
      </c>
      <c r="CQ68" s="102"/>
      <c r="CR68" s="102"/>
      <c r="CS68" s="102"/>
      <c r="CT68" s="102"/>
      <c r="CU68" s="102"/>
      <c r="CV68" s="102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13">
        <f t="shared" si="140"/>
        <v>0</v>
      </c>
      <c r="DK68" s="102"/>
      <c r="DL68" s="102"/>
      <c r="DM68" s="102">
        <v>0</v>
      </c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3"/>
      <c r="EH68" s="109"/>
      <c r="EI68" s="12"/>
      <c r="EJ68" s="2"/>
      <c r="EK68" s="2"/>
      <c r="EL68" s="2"/>
      <c r="EM68" s="2"/>
      <c r="EN68" s="2"/>
      <c r="EO68" s="2">
        <f t="shared" si="143"/>
        <v>0</v>
      </c>
      <c r="EP68" s="2">
        <f t="shared" si="144"/>
        <v>0</v>
      </c>
      <c r="EQ68" s="2">
        <f t="shared" si="145"/>
        <v>0</v>
      </c>
      <c r="ER68" s="2">
        <f t="shared" si="146"/>
        <v>0</v>
      </c>
      <c r="ES68" s="2"/>
      <c r="ET68" s="2"/>
      <c r="EU68" s="2"/>
      <c r="EV68" s="2"/>
      <c r="EW68" s="2"/>
      <c r="EX68" s="147">
        <f t="shared" si="107"/>
        <v>0</v>
      </c>
    </row>
    <row r="69" spans="1:154" x14ac:dyDescent="0.2">
      <c r="A69" s="14"/>
      <c r="B69" s="64" t="s">
        <v>414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>
        <v>1600</v>
      </c>
      <c r="O69" s="14">
        <v>2500</v>
      </c>
      <c r="P69" s="14">
        <v>500</v>
      </c>
      <c r="Q69" s="14">
        <v>200</v>
      </c>
      <c r="R69" s="14">
        <v>8</v>
      </c>
      <c r="S69" s="14">
        <v>9</v>
      </c>
      <c r="T69" s="14"/>
      <c r="U69" s="14"/>
      <c r="V69" s="14"/>
      <c r="W69" s="17">
        <v>1</v>
      </c>
      <c r="X69" s="17">
        <v>15</v>
      </c>
      <c r="Y69" s="17">
        <v>0</v>
      </c>
      <c r="Z69" s="17">
        <v>0</v>
      </c>
      <c r="AA69" s="17">
        <v>0</v>
      </c>
      <c r="AB69" s="17">
        <v>0</v>
      </c>
      <c r="AC69" s="17">
        <v>3</v>
      </c>
      <c r="AD69" s="17">
        <v>3</v>
      </c>
      <c r="AE69" s="17">
        <v>1</v>
      </c>
      <c r="AF69" s="17">
        <v>0</v>
      </c>
      <c r="AG69" s="17">
        <v>0</v>
      </c>
      <c r="AH69" s="17">
        <v>0</v>
      </c>
      <c r="AI69" s="14">
        <f>Y69+AA69+AC69+AE69+AG69</f>
        <v>4</v>
      </c>
      <c r="AJ69" s="111">
        <f>Z69+AB69+AD69+AF69+AH69</f>
        <v>3</v>
      </c>
      <c r="AK69" s="17">
        <f>30+15+18</f>
        <v>63</v>
      </c>
      <c r="AL69" s="14">
        <f>AI69+AJ69</f>
        <v>7</v>
      </c>
      <c r="AM69" s="17"/>
      <c r="AN69" s="17"/>
      <c r="AO69" s="17">
        <v>0</v>
      </c>
      <c r="AP69" s="17">
        <v>3</v>
      </c>
      <c r="AQ69" s="17" t="s">
        <v>196</v>
      </c>
      <c r="AR69" s="39">
        <v>52</v>
      </c>
      <c r="AS69" s="21">
        <f t="shared" si="91"/>
        <v>4000</v>
      </c>
      <c r="AT69" s="22">
        <v>2778</v>
      </c>
      <c r="AU69" s="22">
        <v>1222</v>
      </c>
      <c r="AV69" s="21">
        <v>32696</v>
      </c>
      <c r="AW69" s="21">
        <v>24464</v>
      </c>
      <c r="AX69" s="21">
        <v>8232</v>
      </c>
      <c r="AY69" s="21">
        <v>21508</v>
      </c>
      <c r="AZ69" s="21">
        <v>15232</v>
      </c>
      <c r="BA69" s="21">
        <v>6276</v>
      </c>
      <c r="BB69" s="21">
        <v>11188</v>
      </c>
      <c r="BC69" s="21">
        <v>9232</v>
      </c>
      <c r="BD69" s="21">
        <v>1956</v>
      </c>
      <c r="BE69" s="21">
        <v>20352</v>
      </c>
      <c r="BF69" s="21">
        <v>17371</v>
      </c>
      <c r="BG69" s="21">
        <v>2981</v>
      </c>
      <c r="BH69" s="21">
        <v>12424</v>
      </c>
      <c r="BI69" s="21">
        <v>11507</v>
      </c>
      <c r="BJ69" s="21">
        <v>917</v>
      </c>
      <c r="BK69" s="21">
        <v>7908</v>
      </c>
      <c r="BL69" s="21">
        <v>7333</v>
      </c>
      <c r="BM69" s="21">
        <v>575</v>
      </c>
      <c r="BN69" s="23">
        <f t="shared" si="151"/>
        <v>20332</v>
      </c>
      <c r="BO69" s="21">
        <v>9261</v>
      </c>
      <c r="BP69" s="21">
        <v>8350</v>
      </c>
      <c r="BQ69" s="21">
        <v>911</v>
      </c>
      <c r="BR69" s="21">
        <v>3244</v>
      </c>
      <c r="BS69" s="21">
        <v>3011</v>
      </c>
      <c r="BT69" s="21">
        <v>233</v>
      </c>
      <c r="BU69" s="23">
        <f t="shared" si="88"/>
        <v>12505</v>
      </c>
      <c r="BV69" s="24">
        <f>AV69+BE69+BH69+BK69+BO69+BR69</f>
        <v>85885</v>
      </c>
      <c r="BW69" s="24">
        <f t="shared" ref="BW69:BW70" si="152">AV69+BE69+BH69+BK69</f>
        <v>73380</v>
      </c>
      <c r="BX69" s="24"/>
      <c r="BY69" s="24"/>
      <c r="BZ69" s="24"/>
      <c r="CA69" s="27">
        <v>31339</v>
      </c>
      <c r="CB69" s="27">
        <v>8056</v>
      </c>
      <c r="CC69" s="27">
        <v>1989</v>
      </c>
      <c r="CD69" s="27"/>
      <c r="CE69" s="27"/>
      <c r="CF69" s="27">
        <v>44</v>
      </c>
      <c r="CG69" s="27">
        <v>138</v>
      </c>
      <c r="CH69" s="27">
        <v>5411</v>
      </c>
      <c r="CI69" s="27">
        <v>341</v>
      </c>
      <c r="CJ69" s="27">
        <f>SUM(CC69:CI69)</f>
        <v>7923</v>
      </c>
      <c r="CK69" s="27">
        <v>802</v>
      </c>
      <c r="CL69" s="24">
        <f t="shared" ref="CL69:CL80" si="153">CJ69+CA69</f>
        <v>39262</v>
      </c>
      <c r="CM69" s="28">
        <f t="shared" si="93"/>
        <v>3350</v>
      </c>
      <c r="CN69" s="22">
        <v>2873</v>
      </c>
      <c r="CO69" s="22">
        <v>477</v>
      </c>
      <c r="CP69" s="24">
        <f t="shared" si="89"/>
        <v>0</v>
      </c>
      <c r="CQ69" s="27">
        <v>2003</v>
      </c>
      <c r="CR69" s="27">
        <v>1543</v>
      </c>
      <c r="CS69" s="27">
        <v>712</v>
      </c>
      <c r="CT69" s="27">
        <v>831</v>
      </c>
      <c r="CU69" s="27">
        <v>460</v>
      </c>
      <c r="CV69" s="27">
        <v>109</v>
      </c>
      <c r="CW69" s="27">
        <v>24</v>
      </c>
      <c r="CX69" s="27"/>
      <c r="CY69" s="27">
        <v>120</v>
      </c>
      <c r="CZ69" s="27">
        <v>60</v>
      </c>
      <c r="DA69" s="27">
        <v>9</v>
      </c>
      <c r="DB69" s="27">
        <v>1</v>
      </c>
      <c r="DC69" s="1">
        <v>400</v>
      </c>
      <c r="DD69" s="1">
        <v>329</v>
      </c>
      <c r="DE69" s="1">
        <v>71</v>
      </c>
      <c r="DF69" s="27">
        <v>89</v>
      </c>
      <c r="DG69" s="27">
        <v>10</v>
      </c>
      <c r="DH69" s="79">
        <v>18428</v>
      </c>
      <c r="DI69" s="79">
        <v>15580.916388888889</v>
      </c>
      <c r="DJ69" s="22">
        <f t="shared" si="140"/>
        <v>543</v>
      </c>
      <c r="DK69" s="22">
        <v>492</v>
      </c>
      <c r="DL69" s="22">
        <v>51</v>
      </c>
      <c r="DM69" s="24">
        <v>127999</v>
      </c>
      <c r="DN69" s="34">
        <v>265000</v>
      </c>
      <c r="DO69" s="34">
        <f>17386.0869+10000</f>
        <v>27386.086899999998</v>
      </c>
      <c r="DP69" s="34">
        <v>3000</v>
      </c>
      <c r="DQ69" s="34">
        <v>8000</v>
      </c>
      <c r="DR69" s="34"/>
      <c r="DS69" s="34">
        <v>5000</v>
      </c>
      <c r="DT69" s="34">
        <v>25273.572041499996</v>
      </c>
      <c r="DU69" s="34">
        <f>5020+3200</f>
        <v>8220</v>
      </c>
      <c r="DV69" s="34">
        <v>90000</v>
      </c>
      <c r="DW69" s="34"/>
      <c r="DX69" s="34">
        <f>SUBTOTAL(9,DN69:DW69)</f>
        <v>431879.65894150001</v>
      </c>
      <c r="DY69" s="34"/>
      <c r="DZ69" s="34"/>
      <c r="EA69" s="34"/>
      <c r="EB69" s="34">
        <v>3140</v>
      </c>
      <c r="EC69" s="34"/>
      <c r="ED69" s="34"/>
      <c r="EE69" s="34"/>
      <c r="EF69" s="34"/>
      <c r="EG69" s="14"/>
      <c r="EH69" s="36"/>
      <c r="EI69" s="34"/>
      <c r="EJ69" s="37"/>
      <c r="EK69" s="14"/>
      <c r="EL69" s="14"/>
      <c r="EM69" s="39"/>
      <c r="EN69" s="14"/>
      <c r="EO69" s="34">
        <f t="shared" si="143"/>
        <v>359656</v>
      </c>
      <c r="EP69" s="34">
        <f t="shared" si="144"/>
        <v>101871</v>
      </c>
      <c r="EQ69" s="34">
        <f t="shared" si="145"/>
        <v>40704</v>
      </c>
      <c r="ER69" s="34">
        <f t="shared" si="146"/>
        <v>6488</v>
      </c>
      <c r="ES69" s="34">
        <f t="shared" ref="ES69:ES70" si="154">DI69</f>
        <v>15580.916388888889</v>
      </c>
      <c r="ET69" s="34">
        <f t="shared" ref="ET69:ET70" si="155">DA69*1.5*2*200</f>
        <v>5400</v>
      </c>
      <c r="EU69" s="34">
        <f t="shared" ref="EU69:EU70" si="156">CZ69*3*200</f>
        <v>36000</v>
      </c>
      <c r="EV69" s="34">
        <f t="shared" ref="EV69:EV70" si="157">9*BZ69</f>
        <v>0</v>
      </c>
      <c r="EW69" s="14">
        <f t="shared" ref="EW69:EW70" si="158">EO69+EP69+EQ69+ER69+ES69+ET69+EU69+EV69</f>
        <v>565699.91638888884</v>
      </c>
      <c r="EX69" s="145">
        <f t="shared" ref="EX69:EX70" si="159">ER69+EP69+ES69+EV69</f>
        <v>123939.91638888889</v>
      </c>
    </row>
    <row r="70" spans="1:154" x14ac:dyDescent="0.2">
      <c r="A70" s="14"/>
      <c r="B70" s="64" t="s">
        <v>415</v>
      </c>
      <c r="C70" s="14"/>
      <c r="D70" s="14"/>
      <c r="E70" s="14" t="s">
        <v>416</v>
      </c>
      <c r="F70" s="14">
        <v>20020</v>
      </c>
      <c r="G70" s="14" t="s">
        <v>414</v>
      </c>
      <c r="H70" s="14" t="s">
        <v>417</v>
      </c>
      <c r="I70" s="14"/>
      <c r="J70" s="14"/>
      <c r="K70" s="14"/>
      <c r="L70" s="14"/>
      <c r="M70" s="14"/>
      <c r="N70" s="14">
        <v>233</v>
      </c>
      <c r="O70" s="14">
        <v>233</v>
      </c>
      <c r="P70" s="14">
        <v>100</v>
      </c>
      <c r="Q70" s="14">
        <v>25</v>
      </c>
      <c r="R70" s="14">
        <v>2</v>
      </c>
      <c r="S70" s="14">
        <v>4</v>
      </c>
      <c r="T70" s="14"/>
      <c r="U70" s="14"/>
      <c r="V70" s="14"/>
      <c r="W70" s="14">
        <v>1</v>
      </c>
      <c r="X70" s="14">
        <v>5</v>
      </c>
      <c r="Y70" s="14"/>
      <c r="Z70" s="14"/>
      <c r="AA70" s="14"/>
      <c r="AB70" s="14"/>
      <c r="AC70" s="14"/>
      <c r="AD70" s="14">
        <v>3</v>
      </c>
      <c r="AE70" s="14"/>
      <c r="AF70" s="14"/>
      <c r="AG70" s="14"/>
      <c r="AH70" s="14"/>
      <c r="AI70" s="111"/>
      <c r="AJ70" s="14">
        <f>Z70+AB70+AD70+AF70+AH70</f>
        <v>3</v>
      </c>
      <c r="AK70" s="14">
        <v>29</v>
      </c>
      <c r="AL70" s="14">
        <f>AI70+AJ70</f>
        <v>3</v>
      </c>
      <c r="AM70" s="14"/>
      <c r="AN70" s="14"/>
      <c r="AO70" s="14">
        <v>0</v>
      </c>
      <c r="AP70" s="40">
        <v>0</v>
      </c>
      <c r="AQ70" s="14" t="s">
        <v>196</v>
      </c>
      <c r="AR70" s="39">
        <v>24</v>
      </c>
      <c r="AS70" s="21">
        <f t="shared" si="91"/>
        <v>443</v>
      </c>
      <c r="AT70" s="22">
        <v>196</v>
      </c>
      <c r="AU70" s="22">
        <v>247</v>
      </c>
      <c r="AV70" s="23">
        <v>3621</v>
      </c>
      <c r="AW70" s="23">
        <v>2545</v>
      </c>
      <c r="AX70" s="23">
        <v>1076</v>
      </c>
      <c r="AY70" s="23">
        <v>3103</v>
      </c>
      <c r="AZ70" s="23">
        <v>2238</v>
      </c>
      <c r="BA70" s="23">
        <v>865</v>
      </c>
      <c r="BB70" s="23">
        <v>518</v>
      </c>
      <c r="BC70" s="23">
        <v>307</v>
      </c>
      <c r="BD70" s="23">
        <v>211</v>
      </c>
      <c r="BE70" s="21">
        <v>1154</v>
      </c>
      <c r="BF70" s="21">
        <v>956</v>
      </c>
      <c r="BG70" s="21">
        <v>198</v>
      </c>
      <c r="BH70" s="21">
        <v>1608</v>
      </c>
      <c r="BI70" s="21">
        <v>1352</v>
      </c>
      <c r="BJ70" s="21">
        <v>256</v>
      </c>
      <c r="BK70" s="21">
        <v>1023</v>
      </c>
      <c r="BL70" s="21">
        <v>922</v>
      </c>
      <c r="BM70" s="21">
        <v>101</v>
      </c>
      <c r="BN70" s="23">
        <f t="shared" si="151"/>
        <v>2631</v>
      </c>
      <c r="BO70" s="23">
        <v>1801</v>
      </c>
      <c r="BP70" s="23">
        <v>1579</v>
      </c>
      <c r="BQ70" s="23">
        <v>222</v>
      </c>
      <c r="BR70" s="23">
        <v>577</v>
      </c>
      <c r="BS70" s="23">
        <v>543</v>
      </c>
      <c r="BT70" s="23">
        <v>34</v>
      </c>
      <c r="BU70" s="23">
        <f t="shared" si="88"/>
        <v>2378</v>
      </c>
      <c r="BV70" s="24">
        <f>AV70+BE70+BH70+BK70+BO70+BR70</f>
        <v>9784</v>
      </c>
      <c r="BW70" s="24">
        <f t="shared" si="152"/>
        <v>7406</v>
      </c>
      <c r="BX70" s="24"/>
      <c r="BY70" s="24"/>
      <c r="BZ70" s="24"/>
      <c r="CA70" s="27">
        <v>4479</v>
      </c>
      <c r="CB70" s="27">
        <v>2395</v>
      </c>
      <c r="CC70" s="27">
        <v>95</v>
      </c>
      <c r="CD70" s="27"/>
      <c r="CE70" s="27"/>
      <c r="CF70" s="27">
        <v>0</v>
      </c>
      <c r="CG70" s="27">
        <v>7</v>
      </c>
      <c r="CH70" s="27">
        <v>910</v>
      </c>
      <c r="CI70" s="27">
        <v>17</v>
      </c>
      <c r="CJ70" s="27">
        <f>SUM(CC70:CI70)</f>
        <v>1029</v>
      </c>
      <c r="CK70" s="27">
        <v>199</v>
      </c>
      <c r="CL70" s="24">
        <f t="shared" si="153"/>
        <v>5508</v>
      </c>
      <c r="CM70" s="28">
        <f t="shared" si="93"/>
        <v>620</v>
      </c>
      <c r="CN70" s="22">
        <v>559</v>
      </c>
      <c r="CO70" s="22">
        <v>61</v>
      </c>
      <c r="CP70" s="24">
        <f t="shared" si="89"/>
        <v>0</v>
      </c>
      <c r="CQ70" s="27">
        <v>289</v>
      </c>
      <c r="CR70" s="27">
        <v>156</v>
      </c>
      <c r="CS70" s="27">
        <v>132</v>
      </c>
      <c r="CT70" s="27">
        <v>24</v>
      </c>
      <c r="CU70" s="27">
        <v>133</v>
      </c>
      <c r="CV70" s="27">
        <v>366</v>
      </c>
      <c r="CW70" s="27">
        <v>94</v>
      </c>
      <c r="CX70" s="27"/>
      <c r="CY70" s="27">
        <v>40</v>
      </c>
      <c r="CZ70" s="27">
        <v>5</v>
      </c>
      <c r="DA70" s="27">
        <v>3</v>
      </c>
      <c r="DB70" s="27"/>
      <c r="DC70" s="1">
        <v>58</v>
      </c>
      <c r="DD70" s="1">
        <v>35</v>
      </c>
      <c r="DE70" s="1">
        <v>23</v>
      </c>
      <c r="DF70" s="27">
        <v>43</v>
      </c>
      <c r="DG70" s="21"/>
      <c r="DH70" s="79">
        <v>798</v>
      </c>
      <c r="DI70" s="79">
        <v>369.13138888888886</v>
      </c>
      <c r="DJ70" s="22">
        <f t="shared" si="140"/>
        <v>32</v>
      </c>
      <c r="DK70" s="22">
        <v>26</v>
      </c>
      <c r="DL70" s="119">
        <v>6</v>
      </c>
      <c r="DM70" s="79">
        <v>17419</v>
      </c>
      <c r="DN70" s="34"/>
      <c r="DO70" s="34">
        <v>3000</v>
      </c>
      <c r="DP70" s="34">
        <v>1000</v>
      </c>
      <c r="DQ70" s="34">
        <v>800</v>
      </c>
      <c r="DR70" s="34"/>
      <c r="DS70" s="34">
        <v>1000</v>
      </c>
      <c r="DT70" s="34"/>
      <c r="DU70" s="34"/>
      <c r="DV70" s="34">
        <v>2000</v>
      </c>
      <c r="DW70" s="34"/>
      <c r="DX70" s="34">
        <f>SUBTOTAL(9,DN70:DW70)</f>
        <v>7800</v>
      </c>
      <c r="DY70" s="34"/>
      <c r="DZ70" s="34"/>
      <c r="EA70" s="34"/>
      <c r="EB70" s="34"/>
      <c r="EC70" s="34"/>
      <c r="ED70" s="34"/>
      <c r="EE70" s="34"/>
      <c r="EF70" s="34"/>
      <c r="EG70" s="14"/>
      <c r="EH70" s="36"/>
      <c r="EI70" s="34"/>
      <c r="EJ70" s="37"/>
      <c r="EK70" s="14"/>
      <c r="EL70" s="14"/>
      <c r="EM70" s="39"/>
      <c r="EN70" s="14"/>
      <c r="EO70" s="34">
        <f t="shared" si="143"/>
        <v>39831</v>
      </c>
      <c r="EP70" s="34">
        <f t="shared" si="144"/>
        <v>19811</v>
      </c>
      <c r="EQ70" s="34">
        <f t="shared" si="145"/>
        <v>2308</v>
      </c>
      <c r="ER70" s="34">
        <f t="shared" si="146"/>
        <v>1154</v>
      </c>
      <c r="ES70" s="34">
        <f t="shared" si="154"/>
        <v>369.13138888888886</v>
      </c>
      <c r="ET70" s="34">
        <f t="shared" si="155"/>
        <v>1800</v>
      </c>
      <c r="EU70" s="34">
        <f t="shared" si="156"/>
        <v>3000</v>
      </c>
      <c r="EV70" s="34">
        <f t="shared" si="157"/>
        <v>0</v>
      </c>
      <c r="EW70" s="14">
        <f t="shared" si="158"/>
        <v>68273.131388888898</v>
      </c>
      <c r="EX70" s="145">
        <f t="shared" si="159"/>
        <v>21334.131388888887</v>
      </c>
    </row>
    <row r="71" spans="1:154" x14ac:dyDescent="0.2">
      <c r="B71" s="46" t="s">
        <v>418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69"/>
      <c r="AQ71" s="42"/>
      <c r="AR71" s="59"/>
      <c r="AS71" s="48">
        <f t="shared" si="91"/>
        <v>0</v>
      </c>
      <c r="AT71" s="113"/>
      <c r="AU71" s="113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50">
        <f t="shared" si="151"/>
        <v>0</v>
      </c>
      <c r="BO71" s="49"/>
      <c r="BP71" s="49"/>
      <c r="BQ71" s="49"/>
      <c r="BR71" s="49"/>
      <c r="BS71" s="49"/>
      <c r="BT71" s="49"/>
      <c r="BU71" s="50">
        <f t="shared" si="88"/>
        <v>0</v>
      </c>
      <c r="BV71" s="49"/>
      <c r="BW71" s="49"/>
      <c r="BX71" s="49"/>
      <c r="BY71" s="49"/>
      <c r="BZ71" s="49"/>
      <c r="CA71" s="49"/>
      <c r="CB71" s="49"/>
      <c r="CC71" s="44">
        <v>0</v>
      </c>
      <c r="CD71" s="44"/>
      <c r="CE71" s="44"/>
      <c r="CF71" s="44">
        <v>0</v>
      </c>
      <c r="CG71" s="44">
        <v>0</v>
      </c>
      <c r="CH71" s="44">
        <v>0</v>
      </c>
      <c r="CI71" s="44">
        <v>519</v>
      </c>
      <c r="CJ71" s="44">
        <v>519</v>
      </c>
      <c r="CK71" s="44"/>
      <c r="CL71" s="44">
        <v>0</v>
      </c>
      <c r="CM71" s="51">
        <f t="shared" si="93"/>
        <v>0</v>
      </c>
      <c r="CN71" s="113"/>
      <c r="CO71" s="113"/>
      <c r="CP71" s="49">
        <f t="shared" si="89"/>
        <v>0</v>
      </c>
      <c r="CQ71" s="44"/>
      <c r="CR71" s="44"/>
      <c r="CS71" s="44"/>
      <c r="CT71" s="44"/>
      <c r="CU71" s="44"/>
      <c r="CV71" s="44"/>
      <c r="CW71" s="44"/>
      <c r="CX71" s="71"/>
      <c r="CY71" s="44"/>
      <c r="CZ71" s="44"/>
      <c r="DA71" s="49"/>
      <c r="DB71" s="49"/>
      <c r="DC71" s="49"/>
      <c r="DD71" s="49"/>
      <c r="DE71" s="49"/>
      <c r="DF71" s="44"/>
      <c r="DG71" s="49"/>
      <c r="DH71" s="73"/>
      <c r="DI71" s="73"/>
      <c r="DJ71" s="113">
        <f t="shared" si="140"/>
        <v>0</v>
      </c>
      <c r="DK71" s="113"/>
      <c r="DL71" s="73"/>
      <c r="DM71" s="73">
        <v>0</v>
      </c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42"/>
      <c r="EH71" s="56"/>
      <c r="EI71" s="53"/>
      <c r="EJ71" s="57"/>
      <c r="EK71" s="42"/>
      <c r="EL71" s="42"/>
      <c r="EM71" s="59"/>
      <c r="EN71" s="42"/>
      <c r="EO71" s="53">
        <f t="shared" si="143"/>
        <v>0</v>
      </c>
      <c r="EP71" s="53">
        <f t="shared" si="144"/>
        <v>0</v>
      </c>
      <c r="EQ71" s="53">
        <f t="shared" si="145"/>
        <v>0</v>
      </c>
      <c r="ER71" s="53">
        <f t="shared" si="146"/>
        <v>0</v>
      </c>
      <c r="ES71" s="53"/>
      <c r="ET71" s="53"/>
      <c r="EU71" s="53"/>
      <c r="EV71" s="53"/>
      <c r="EW71" s="49"/>
      <c r="EX71" s="145">
        <f t="shared" si="107"/>
        <v>0</v>
      </c>
    </row>
    <row r="72" spans="1:154" x14ac:dyDescent="0.2">
      <c r="B72" s="2" t="s">
        <v>164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97"/>
      <c r="AQ72" s="3"/>
      <c r="AR72" s="98"/>
      <c r="AS72" s="99">
        <f t="shared" si="91"/>
        <v>0</v>
      </c>
      <c r="AT72" s="100"/>
      <c r="AU72" s="100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1">
        <f t="shared" si="151"/>
        <v>0</v>
      </c>
      <c r="BO72" s="102"/>
      <c r="BP72" s="102"/>
      <c r="BQ72" s="102"/>
      <c r="BR72" s="102"/>
      <c r="BS72" s="102"/>
      <c r="BT72" s="102"/>
      <c r="BU72" s="101">
        <f t="shared" si="88"/>
        <v>0</v>
      </c>
      <c r="BV72" s="102"/>
      <c r="BW72" s="102"/>
      <c r="BX72" s="102"/>
      <c r="BY72" s="102"/>
      <c r="BZ72" s="102"/>
      <c r="CA72" s="99"/>
      <c r="CB72" s="99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>
        <f t="shared" si="153"/>
        <v>0</v>
      </c>
      <c r="CM72" s="104">
        <f t="shared" si="93"/>
        <v>0</v>
      </c>
      <c r="CN72" s="102"/>
      <c r="CO72" s="102"/>
      <c r="CP72" s="102">
        <f t="shared" si="89"/>
        <v>0</v>
      </c>
      <c r="CQ72" s="102"/>
      <c r="CR72" s="102"/>
      <c r="CS72" s="102"/>
      <c r="CT72" s="102"/>
      <c r="CU72" s="102"/>
      <c r="CV72" s="102"/>
      <c r="CW72" s="102"/>
      <c r="CX72" s="102"/>
      <c r="CY72" s="102"/>
      <c r="CZ72" s="102"/>
      <c r="DA72" s="102"/>
      <c r="DB72" s="102"/>
      <c r="DC72" s="102"/>
      <c r="DD72" s="102"/>
      <c r="DE72" s="102"/>
      <c r="DF72" s="102"/>
      <c r="DG72" s="102"/>
      <c r="DH72" s="106"/>
      <c r="DI72" s="106"/>
      <c r="DJ72" s="100">
        <f t="shared" si="140"/>
        <v>0</v>
      </c>
      <c r="DK72" s="106"/>
      <c r="DL72" s="106"/>
      <c r="DM72" s="102">
        <v>0</v>
      </c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3"/>
      <c r="EH72" s="109"/>
      <c r="EI72" s="12"/>
      <c r="EJ72" s="110"/>
      <c r="EK72" s="3"/>
      <c r="EL72" s="3"/>
      <c r="EM72" s="98"/>
      <c r="EN72" s="3"/>
      <c r="EO72" s="12">
        <f t="shared" si="143"/>
        <v>0</v>
      </c>
      <c r="EP72" s="12">
        <f t="shared" si="144"/>
        <v>0</v>
      </c>
      <c r="EQ72" s="12">
        <f t="shared" si="145"/>
        <v>0</v>
      </c>
      <c r="ER72" s="12">
        <f t="shared" si="146"/>
        <v>0</v>
      </c>
      <c r="ES72" s="12"/>
      <c r="ET72" s="12"/>
      <c r="EU72" s="12"/>
      <c r="EV72" s="12"/>
      <c r="EW72" s="102"/>
      <c r="EX72" s="149">
        <f t="shared" si="107"/>
        <v>0</v>
      </c>
    </row>
    <row r="73" spans="1:154" x14ac:dyDescent="0.2">
      <c r="A73" s="14"/>
      <c r="B73" s="64" t="s">
        <v>419</v>
      </c>
      <c r="C73" s="20"/>
      <c r="D73" s="20">
        <v>5147</v>
      </c>
      <c r="E73" s="17" t="s">
        <v>165</v>
      </c>
      <c r="F73" s="17">
        <v>20021</v>
      </c>
      <c r="G73" s="17" t="s">
        <v>164</v>
      </c>
      <c r="H73" s="17" t="s">
        <v>166</v>
      </c>
      <c r="I73" s="17" t="s">
        <v>167</v>
      </c>
      <c r="J73" s="17" t="s">
        <v>168</v>
      </c>
      <c r="K73" s="17" t="s">
        <v>169</v>
      </c>
      <c r="L73" s="17">
        <v>1952</v>
      </c>
      <c r="M73" s="17" t="s">
        <v>150</v>
      </c>
      <c r="N73" s="17">
        <v>1655</v>
      </c>
      <c r="O73" s="17">
        <v>2000</v>
      </c>
      <c r="P73" s="17">
        <v>233</v>
      </c>
      <c r="Q73" s="17">
        <v>124</v>
      </c>
      <c r="R73" s="17">
        <v>8</v>
      </c>
      <c r="S73" s="17">
        <v>11</v>
      </c>
      <c r="T73" s="17" t="s">
        <v>170</v>
      </c>
      <c r="U73" s="17" t="s">
        <v>152</v>
      </c>
      <c r="V73" s="17" t="s">
        <v>154</v>
      </c>
      <c r="W73" s="17" t="s">
        <v>153</v>
      </c>
      <c r="X73" s="17">
        <v>5</v>
      </c>
      <c r="Y73" s="17">
        <v>0</v>
      </c>
      <c r="Z73" s="17">
        <v>1</v>
      </c>
      <c r="AA73" s="17">
        <v>0</v>
      </c>
      <c r="AB73" s="17">
        <v>0</v>
      </c>
      <c r="AC73" s="17">
        <v>2</v>
      </c>
      <c r="AD73" s="17">
        <v>1</v>
      </c>
      <c r="AE73" s="17">
        <v>3</v>
      </c>
      <c r="AF73" s="17">
        <v>0</v>
      </c>
      <c r="AG73" s="17">
        <v>0</v>
      </c>
      <c r="AH73" s="17">
        <v>1</v>
      </c>
      <c r="AI73" s="14">
        <f>Y73+AA73+AC73+AE73+AG73</f>
        <v>5</v>
      </c>
      <c r="AJ73" s="111">
        <f>Z73+AB73+AD73+AF73+AH73</f>
        <v>3</v>
      </c>
      <c r="AK73" s="17">
        <v>55</v>
      </c>
      <c r="AL73" s="14">
        <f>AI73+AJ73</f>
        <v>8</v>
      </c>
      <c r="AM73" s="17">
        <v>1</v>
      </c>
      <c r="AN73" s="17">
        <v>18</v>
      </c>
      <c r="AO73" s="17">
        <v>5</v>
      </c>
      <c r="AP73" s="17">
        <v>1</v>
      </c>
      <c r="AQ73" s="17" t="s">
        <v>154</v>
      </c>
      <c r="AR73" s="17">
        <v>58.25</v>
      </c>
      <c r="AS73" s="21">
        <f t="shared" si="91"/>
        <v>5571</v>
      </c>
      <c r="AT73" s="22">
        <v>3914</v>
      </c>
      <c r="AU73" s="22">
        <v>1657</v>
      </c>
      <c r="AV73" s="21">
        <v>38143</v>
      </c>
      <c r="AW73" s="21">
        <v>28937</v>
      </c>
      <c r="AX73" s="21">
        <v>9206</v>
      </c>
      <c r="AY73" s="21">
        <v>28018</v>
      </c>
      <c r="AZ73" s="21">
        <v>21162</v>
      </c>
      <c r="BA73" s="21">
        <v>6856</v>
      </c>
      <c r="BB73" s="21">
        <v>10125</v>
      </c>
      <c r="BC73" s="21">
        <v>7775</v>
      </c>
      <c r="BD73" s="21">
        <v>2350</v>
      </c>
      <c r="BE73" s="21">
        <v>17032</v>
      </c>
      <c r="BF73" s="21">
        <v>15681</v>
      </c>
      <c r="BG73" s="21">
        <v>1351</v>
      </c>
      <c r="BH73" s="21">
        <v>25545</v>
      </c>
      <c r="BI73" s="21">
        <v>21727</v>
      </c>
      <c r="BJ73" s="21">
        <v>3818</v>
      </c>
      <c r="BK73" s="21">
        <v>10730</v>
      </c>
      <c r="BL73" s="21">
        <v>10173</v>
      </c>
      <c r="BM73" s="21">
        <v>557</v>
      </c>
      <c r="BN73" s="23">
        <f t="shared" si="151"/>
        <v>36275</v>
      </c>
      <c r="BO73" s="21">
        <v>18420</v>
      </c>
      <c r="BP73" s="21">
        <v>16546</v>
      </c>
      <c r="BQ73" s="21">
        <v>1874</v>
      </c>
      <c r="BR73" s="21">
        <v>5878</v>
      </c>
      <c r="BS73" s="21">
        <v>5549</v>
      </c>
      <c r="BT73" s="21">
        <v>329</v>
      </c>
      <c r="BU73" s="23">
        <f t="shared" si="88"/>
        <v>24298</v>
      </c>
      <c r="BV73" s="24">
        <f>AV73+BE73+BH73+BK73+BO73+BR73</f>
        <v>115748</v>
      </c>
      <c r="BW73" s="24">
        <f t="shared" ref="BW73:BW77" si="160">AV73+BE73+BH73+BK73</f>
        <v>91450</v>
      </c>
      <c r="BX73" s="24"/>
      <c r="BY73" s="24"/>
      <c r="BZ73" s="24"/>
      <c r="CA73" s="27">
        <v>53595</v>
      </c>
      <c r="CB73" s="27">
        <v>17948</v>
      </c>
      <c r="CC73" s="27">
        <v>4225</v>
      </c>
      <c r="CD73" s="27"/>
      <c r="CE73" s="27"/>
      <c r="CF73" s="27">
        <v>91</v>
      </c>
      <c r="CG73" s="27">
        <v>55</v>
      </c>
      <c r="CH73" s="27">
        <v>3102</v>
      </c>
      <c r="CI73" s="27">
        <v>248</v>
      </c>
      <c r="CJ73" s="27">
        <v>7721</v>
      </c>
      <c r="CK73" s="27">
        <v>513</v>
      </c>
      <c r="CL73" s="24">
        <f t="shared" si="153"/>
        <v>61316</v>
      </c>
      <c r="CM73" s="28">
        <f t="shared" si="93"/>
        <v>4073</v>
      </c>
      <c r="CN73" s="22">
        <v>2050</v>
      </c>
      <c r="CO73" s="22">
        <v>2023</v>
      </c>
      <c r="CP73" s="24">
        <f t="shared" si="89"/>
        <v>0</v>
      </c>
      <c r="CQ73" s="27">
        <v>1420</v>
      </c>
      <c r="CR73" s="27">
        <v>804</v>
      </c>
      <c r="CS73" s="27">
        <v>571</v>
      </c>
      <c r="CT73" s="27">
        <v>233</v>
      </c>
      <c r="CU73" s="27">
        <v>616</v>
      </c>
      <c r="CV73" s="27">
        <v>498</v>
      </c>
      <c r="CW73" s="27">
        <v>118</v>
      </c>
      <c r="CX73" s="22"/>
      <c r="CY73" s="27">
        <v>945</v>
      </c>
      <c r="CZ73" s="14">
        <v>34</v>
      </c>
      <c r="DA73" s="14">
        <v>11</v>
      </c>
      <c r="DB73" s="27"/>
      <c r="DC73" s="1">
        <v>401</v>
      </c>
      <c r="DD73" s="1">
        <v>358</v>
      </c>
      <c r="DE73" s="1">
        <v>43</v>
      </c>
      <c r="DF73" s="27">
        <v>264</v>
      </c>
      <c r="DG73" s="27">
        <v>11</v>
      </c>
      <c r="DH73" s="79">
        <v>34035</v>
      </c>
      <c r="DI73" s="79">
        <v>16404.548055555555</v>
      </c>
      <c r="DJ73" s="22">
        <f t="shared" si="140"/>
        <v>986</v>
      </c>
      <c r="DK73" s="22">
        <v>939</v>
      </c>
      <c r="DL73" s="22">
        <v>47</v>
      </c>
      <c r="DM73" s="79">
        <v>215631</v>
      </c>
      <c r="DN73" s="34">
        <v>261738.11</v>
      </c>
      <c r="DO73" s="34">
        <f>5043.85+19532.63</f>
        <v>24576.480000000003</v>
      </c>
      <c r="DP73" s="34">
        <v>1987.34</v>
      </c>
      <c r="DQ73" s="34">
        <v>7048.66</v>
      </c>
      <c r="DR73" s="34">
        <v>0</v>
      </c>
      <c r="DS73" s="34">
        <f>16966.84+2000</f>
        <v>18966.84</v>
      </c>
      <c r="DT73" s="54"/>
      <c r="DU73" s="34">
        <f>4931.83+4790-1000</f>
        <v>8721.83</v>
      </c>
      <c r="DV73" s="34">
        <v>67458.929999999993</v>
      </c>
      <c r="DW73" s="34"/>
      <c r="DX73" s="34">
        <f t="shared" ref="DX73" si="161">SUBTOTAL(9,DN73:DW73)</f>
        <v>390498.19</v>
      </c>
      <c r="DY73" s="34"/>
      <c r="DZ73" s="34"/>
      <c r="EA73" s="34"/>
      <c r="EB73" s="34"/>
      <c r="EC73" s="34"/>
      <c r="ED73" s="34"/>
      <c r="EE73" s="34"/>
      <c r="EF73" s="34">
        <f t="shared" ref="EF73" si="162">SUM(DY73:EE73)</f>
        <v>0</v>
      </c>
      <c r="EG73" s="14"/>
      <c r="EH73" s="36"/>
      <c r="EI73" s="34"/>
      <c r="EJ73" s="37"/>
      <c r="EK73" s="14"/>
      <c r="EL73" s="14"/>
      <c r="EM73" s="39"/>
      <c r="EN73" s="14"/>
      <c r="EO73" s="34">
        <f t="shared" si="143"/>
        <v>419573</v>
      </c>
      <c r="EP73" s="34">
        <f t="shared" si="144"/>
        <v>202620</v>
      </c>
      <c r="EQ73" s="34">
        <f t="shared" si="145"/>
        <v>34064</v>
      </c>
      <c r="ER73" s="34">
        <f t="shared" si="146"/>
        <v>11756</v>
      </c>
      <c r="ES73" s="34">
        <f t="shared" ref="ES73:ES80" si="163">DI73</f>
        <v>16404.548055555555</v>
      </c>
      <c r="ET73" s="34">
        <f t="shared" ref="ET73:ET80" si="164">DA73*1.5*2*200</f>
        <v>6600</v>
      </c>
      <c r="EU73" s="34">
        <f t="shared" ref="EU73:EU80" si="165">CZ73*3*200</f>
        <v>20400</v>
      </c>
      <c r="EV73" s="34">
        <f t="shared" ref="EV73:EV80" si="166">9*BZ73</f>
        <v>0</v>
      </c>
      <c r="EW73" s="14">
        <f t="shared" ref="EW73:EW80" si="167">EO73+EP73+EQ73+ER73+ES73+ET73+EU73+EV73</f>
        <v>711417.54805555556</v>
      </c>
      <c r="EX73" s="145">
        <f t="shared" ref="EX73:EX80" si="168">ER73+EP73+ES73+EV73</f>
        <v>230780.54805555556</v>
      </c>
    </row>
    <row r="74" spans="1:154" x14ac:dyDescent="0.2">
      <c r="A74" s="14"/>
      <c r="B74" s="64" t="s">
        <v>420</v>
      </c>
      <c r="C74" s="20"/>
      <c r="D74" s="20"/>
      <c r="E74" s="17" t="s">
        <v>421</v>
      </c>
      <c r="F74" s="17">
        <v>20021</v>
      </c>
      <c r="G74" s="17" t="s">
        <v>164</v>
      </c>
      <c r="H74" s="17" t="s">
        <v>422</v>
      </c>
      <c r="I74" s="17" t="s">
        <v>422</v>
      </c>
      <c r="J74" s="17"/>
      <c r="K74" s="17"/>
      <c r="L74" s="17" t="s">
        <v>423</v>
      </c>
      <c r="M74" s="17"/>
      <c r="N74" s="17">
        <v>240</v>
      </c>
      <c r="O74" s="17">
        <v>260</v>
      </c>
      <c r="P74" s="17">
        <v>50</v>
      </c>
      <c r="Q74" s="17">
        <v>47</v>
      </c>
      <c r="R74" s="17">
        <v>2</v>
      </c>
      <c r="S74" s="17">
        <v>3</v>
      </c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>
        <v>1</v>
      </c>
      <c r="AF74" s="17"/>
      <c r="AG74" s="17"/>
      <c r="AH74" s="17"/>
      <c r="AI74" s="17">
        <v>1</v>
      </c>
      <c r="AJ74" s="17"/>
      <c r="AK74" s="17"/>
      <c r="AL74" s="14">
        <f>AI74+AJ74</f>
        <v>1</v>
      </c>
      <c r="AM74" s="17"/>
      <c r="AN74" s="17"/>
      <c r="AO74" s="17"/>
      <c r="AP74" s="17">
        <v>0</v>
      </c>
      <c r="AQ74" s="17"/>
      <c r="AR74" s="17">
        <v>26</v>
      </c>
      <c r="AS74" s="21">
        <f t="shared" si="91"/>
        <v>1078</v>
      </c>
      <c r="AT74" s="22">
        <v>699</v>
      </c>
      <c r="AU74" s="22">
        <v>379</v>
      </c>
      <c r="AV74" s="21">
        <v>9781</v>
      </c>
      <c r="AW74" s="21">
        <v>7214</v>
      </c>
      <c r="AX74" s="21">
        <v>2567</v>
      </c>
      <c r="AY74" s="21">
        <v>7883</v>
      </c>
      <c r="AZ74" s="21">
        <v>5924</v>
      </c>
      <c r="BA74" s="21">
        <v>1959</v>
      </c>
      <c r="BB74" s="21">
        <v>1898</v>
      </c>
      <c r="BC74" s="21">
        <v>1290</v>
      </c>
      <c r="BD74" s="21">
        <v>608</v>
      </c>
      <c r="BE74" s="21">
        <v>2055</v>
      </c>
      <c r="BF74" s="21">
        <v>1624</v>
      </c>
      <c r="BG74" s="21">
        <v>431</v>
      </c>
      <c r="BH74" s="21">
        <v>4243</v>
      </c>
      <c r="BI74" s="21">
        <v>3390</v>
      </c>
      <c r="BJ74" s="21">
        <v>853</v>
      </c>
      <c r="BK74" s="21">
        <v>2355</v>
      </c>
      <c r="BL74" s="21">
        <v>2167</v>
      </c>
      <c r="BM74" s="21">
        <v>188</v>
      </c>
      <c r="BN74" s="23">
        <f t="shared" si="151"/>
        <v>6598</v>
      </c>
      <c r="BO74" s="21">
        <v>3242</v>
      </c>
      <c r="BP74" s="21">
        <v>3041</v>
      </c>
      <c r="BQ74" s="21">
        <v>201</v>
      </c>
      <c r="BR74" s="21">
        <v>947</v>
      </c>
      <c r="BS74" s="21">
        <v>849</v>
      </c>
      <c r="BT74" s="21">
        <v>98</v>
      </c>
      <c r="BU74" s="23">
        <f t="shared" si="88"/>
        <v>4189</v>
      </c>
      <c r="BV74" s="24">
        <f>AV74+BE74+BH74+BK74+BO74+BR74</f>
        <v>22623</v>
      </c>
      <c r="BW74" s="24">
        <f t="shared" si="160"/>
        <v>18434</v>
      </c>
      <c r="BX74" s="24"/>
      <c r="BY74" s="24"/>
      <c r="BZ74" s="24"/>
      <c r="CA74" s="27">
        <v>21548</v>
      </c>
      <c r="CB74" s="27">
        <v>8308</v>
      </c>
      <c r="CC74" s="27">
        <v>562</v>
      </c>
      <c r="CD74" s="27"/>
      <c r="CE74" s="27"/>
      <c r="CF74" s="27">
        <v>210</v>
      </c>
      <c r="CG74" s="27">
        <v>0</v>
      </c>
      <c r="CH74" s="27">
        <v>1204</v>
      </c>
      <c r="CI74" s="27">
        <v>98</v>
      </c>
      <c r="CJ74" s="27">
        <v>2074</v>
      </c>
      <c r="CK74" s="27">
        <v>288</v>
      </c>
      <c r="CL74" s="24">
        <f t="shared" si="153"/>
        <v>23622</v>
      </c>
      <c r="CM74" s="28">
        <f t="shared" si="93"/>
        <v>535</v>
      </c>
      <c r="CN74" s="22">
        <v>494</v>
      </c>
      <c r="CO74" s="22">
        <v>41</v>
      </c>
      <c r="CP74" s="24">
        <f t="shared" si="89"/>
        <v>0</v>
      </c>
      <c r="CQ74" s="27">
        <v>342</v>
      </c>
      <c r="CR74" s="27">
        <v>222</v>
      </c>
      <c r="CS74" s="27">
        <v>187</v>
      </c>
      <c r="CT74" s="27">
        <v>35</v>
      </c>
      <c r="CU74" s="27">
        <v>120</v>
      </c>
      <c r="CV74" s="27">
        <v>107</v>
      </c>
      <c r="CW74" s="27">
        <v>13</v>
      </c>
      <c r="CX74" s="22"/>
      <c r="CY74" s="27">
        <v>34</v>
      </c>
      <c r="CZ74" s="14">
        <v>9</v>
      </c>
      <c r="DA74" s="24">
        <v>5</v>
      </c>
      <c r="DB74" s="27"/>
      <c r="DC74" s="1">
        <v>90</v>
      </c>
      <c r="DD74" s="1">
        <v>69</v>
      </c>
      <c r="DE74" s="1">
        <v>21</v>
      </c>
      <c r="DF74" s="27">
        <v>6</v>
      </c>
      <c r="DG74" s="21"/>
      <c r="DH74" s="79">
        <v>969</v>
      </c>
      <c r="DI74" s="79">
        <v>352.63277777777779</v>
      </c>
      <c r="DJ74" s="22">
        <f t="shared" si="140"/>
        <v>73</v>
      </c>
      <c r="DK74" s="22">
        <v>67</v>
      </c>
      <c r="DL74" s="22">
        <v>6</v>
      </c>
      <c r="DM74" s="79">
        <v>25872</v>
      </c>
      <c r="DN74" s="63">
        <v>29035.84</v>
      </c>
      <c r="DO74" s="63"/>
      <c r="DP74" s="63"/>
      <c r="DQ74" s="63">
        <v>2609.5</v>
      </c>
      <c r="DR74" s="63">
        <v>0</v>
      </c>
      <c r="DS74" s="63"/>
      <c r="DT74" s="63"/>
      <c r="DU74" s="63">
        <f>1653.15+1000</f>
        <v>2653.15</v>
      </c>
      <c r="DV74" s="63">
        <v>15655.79</v>
      </c>
      <c r="DW74" s="34"/>
      <c r="DX74" s="34">
        <f>SUBTOTAL(9,DN74:DW74)</f>
        <v>49954.28</v>
      </c>
      <c r="DY74" s="34"/>
      <c r="DZ74" s="34"/>
      <c r="EA74" s="34"/>
      <c r="EB74" s="34"/>
      <c r="EC74" s="34"/>
      <c r="ED74" s="34"/>
      <c r="EE74" s="34"/>
      <c r="EF74" s="34">
        <f>SUM(DY74:EE74)</f>
        <v>0</v>
      </c>
      <c r="EG74" s="14"/>
      <c r="EH74" s="36"/>
      <c r="EI74" s="34"/>
      <c r="EJ74" s="37"/>
      <c r="EK74" s="14"/>
      <c r="EL74" s="14"/>
      <c r="EM74" s="39"/>
      <c r="EN74" s="14"/>
      <c r="EO74" s="34">
        <f t="shared" si="143"/>
        <v>107591</v>
      </c>
      <c r="EP74" s="34">
        <f t="shared" si="144"/>
        <v>35662</v>
      </c>
      <c r="EQ74" s="34">
        <f t="shared" si="145"/>
        <v>4110</v>
      </c>
      <c r="ER74" s="34">
        <f t="shared" si="146"/>
        <v>1894</v>
      </c>
      <c r="ES74" s="34">
        <f t="shared" si="163"/>
        <v>352.63277777777779</v>
      </c>
      <c r="ET74" s="34">
        <f t="shared" si="164"/>
        <v>3000</v>
      </c>
      <c r="EU74" s="34">
        <f t="shared" si="165"/>
        <v>5400</v>
      </c>
      <c r="EV74" s="34">
        <f t="shared" si="166"/>
        <v>0</v>
      </c>
      <c r="EW74" s="14">
        <f t="shared" si="167"/>
        <v>158009.63277777779</v>
      </c>
      <c r="EX74" s="145">
        <f t="shared" si="168"/>
        <v>37908.632777777777</v>
      </c>
    </row>
    <row r="75" spans="1:154" x14ac:dyDescent="0.2">
      <c r="A75" s="14"/>
      <c r="B75" s="46" t="s">
        <v>424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69"/>
      <c r="AQ75" s="42"/>
      <c r="AR75" s="59"/>
      <c r="AS75" s="48">
        <f t="shared" si="91"/>
        <v>0</v>
      </c>
      <c r="AT75" s="48"/>
      <c r="AU75" s="48"/>
      <c r="AV75" s="115">
        <v>513</v>
      </c>
      <c r="AW75" s="115">
        <v>54</v>
      </c>
      <c r="AX75" s="115">
        <v>459</v>
      </c>
      <c r="AY75" s="115">
        <v>414</v>
      </c>
      <c r="AZ75" s="115">
        <v>30</v>
      </c>
      <c r="BA75" s="115">
        <v>384</v>
      </c>
      <c r="BB75" s="115">
        <v>99</v>
      </c>
      <c r="BC75" s="115">
        <v>24</v>
      </c>
      <c r="BD75" s="115">
        <v>75</v>
      </c>
      <c r="BE75" s="50"/>
      <c r="BF75" s="50"/>
      <c r="BG75" s="50"/>
      <c r="BH75" s="115">
        <v>9</v>
      </c>
      <c r="BI75" s="115">
        <v>7</v>
      </c>
      <c r="BJ75" s="115">
        <v>2</v>
      </c>
      <c r="BK75" s="50"/>
      <c r="BL75" s="50"/>
      <c r="BM75" s="50"/>
      <c r="BN75" s="50">
        <f t="shared" si="151"/>
        <v>9</v>
      </c>
      <c r="BO75" s="115">
        <v>9</v>
      </c>
      <c r="BP75" s="115">
        <v>6</v>
      </c>
      <c r="BQ75" s="115">
        <v>3</v>
      </c>
      <c r="BR75" s="50"/>
      <c r="BS75" s="50"/>
      <c r="BT75" s="50"/>
      <c r="BU75" s="50">
        <f t="shared" si="88"/>
        <v>9</v>
      </c>
      <c r="BV75" s="49">
        <f t="shared" ref="BV75:BV77" si="169">AV75+BE75+BH75+BK75+BO75+BR75</f>
        <v>531</v>
      </c>
      <c r="BW75" s="49">
        <f t="shared" si="160"/>
        <v>522</v>
      </c>
      <c r="BX75" s="49"/>
      <c r="BY75" s="49"/>
      <c r="BZ75" s="49"/>
      <c r="CA75" s="44">
        <v>6903</v>
      </c>
      <c r="CB75" s="44">
        <v>5847</v>
      </c>
      <c r="CC75" s="48"/>
      <c r="CD75" s="71"/>
      <c r="CE75" s="71"/>
      <c r="CF75" s="48"/>
      <c r="CG75" s="48"/>
      <c r="CH75" s="48"/>
      <c r="CI75" s="48"/>
      <c r="CJ75" s="49"/>
      <c r="CK75" s="51"/>
      <c r="CL75" s="49">
        <f t="shared" si="153"/>
        <v>6903</v>
      </c>
      <c r="CM75" s="51">
        <f t="shared" si="93"/>
        <v>32</v>
      </c>
      <c r="CN75" s="51">
        <v>32</v>
      </c>
      <c r="CO75" s="51"/>
      <c r="CP75" s="49">
        <f t="shared" si="89"/>
        <v>0</v>
      </c>
      <c r="CQ75" s="44">
        <v>83</v>
      </c>
      <c r="CR75" s="44">
        <v>12</v>
      </c>
      <c r="CS75" s="44">
        <v>4</v>
      </c>
      <c r="CT75" s="44">
        <v>8</v>
      </c>
      <c r="CU75" s="44">
        <v>71</v>
      </c>
      <c r="CV75" s="44">
        <v>63</v>
      </c>
      <c r="CW75" s="44">
        <v>8</v>
      </c>
      <c r="CX75" s="70"/>
      <c r="CY75" s="44">
        <v>94</v>
      </c>
      <c r="CZ75" s="70"/>
      <c r="DA75" s="71"/>
      <c r="DB75" s="71"/>
      <c r="DC75" s="71"/>
      <c r="DD75" s="71"/>
      <c r="DE75" s="71"/>
      <c r="DF75" s="70"/>
      <c r="DG75" s="49"/>
      <c r="DH75" s="49"/>
      <c r="DI75" s="49"/>
      <c r="DJ75" s="113">
        <f t="shared" si="140"/>
        <v>3</v>
      </c>
      <c r="DK75" s="113">
        <v>2</v>
      </c>
      <c r="DL75" s="113">
        <v>1</v>
      </c>
      <c r="DM75" s="49">
        <v>0</v>
      </c>
      <c r="DN75" s="53"/>
      <c r="DO75" s="53"/>
      <c r="DP75" s="53"/>
      <c r="DQ75" s="53"/>
      <c r="DR75" s="53"/>
      <c r="DS75" s="53"/>
      <c r="DT75" s="53"/>
      <c r="DU75" s="53"/>
      <c r="DV75" s="53"/>
      <c r="DW75" s="53"/>
      <c r="DX75" s="53"/>
      <c r="DY75" s="53"/>
      <c r="DZ75" s="53"/>
      <c r="EA75" s="53"/>
      <c r="EB75" s="53"/>
      <c r="EC75" s="53"/>
      <c r="ED75" s="53"/>
      <c r="EE75" s="53"/>
      <c r="EF75" s="53"/>
      <c r="EG75" s="42"/>
      <c r="EH75" s="56"/>
      <c r="EI75" s="53"/>
      <c r="EJ75" s="57"/>
      <c r="EK75" s="42"/>
      <c r="EL75" s="42"/>
      <c r="EM75" s="59"/>
      <c r="EN75" s="42"/>
      <c r="EO75" s="53">
        <f t="shared" si="143"/>
        <v>5643</v>
      </c>
      <c r="EP75" s="53">
        <f t="shared" si="144"/>
        <v>99</v>
      </c>
      <c r="EQ75" s="53">
        <f t="shared" si="145"/>
        <v>0</v>
      </c>
      <c r="ER75" s="53">
        <f t="shared" si="146"/>
        <v>0</v>
      </c>
      <c r="ES75" s="34">
        <f t="shared" si="163"/>
        <v>0</v>
      </c>
      <c r="ET75" s="34">
        <f t="shared" si="164"/>
        <v>0</v>
      </c>
      <c r="EU75" s="34">
        <f t="shared" si="165"/>
        <v>0</v>
      </c>
      <c r="EV75" s="34">
        <f t="shared" si="166"/>
        <v>0</v>
      </c>
      <c r="EW75" s="14">
        <f t="shared" si="167"/>
        <v>5742</v>
      </c>
      <c r="EX75" s="145">
        <f t="shared" si="168"/>
        <v>99</v>
      </c>
    </row>
    <row r="76" spans="1:154" x14ac:dyDescent="0.2">
      <c r="A76" s="14"/>
      <c r="B76" s="46" t="s">
        <v>425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69"/>
      <c r="AQ76" s="42"/>
      <c r="AR76" s="59"/>
      <c r="AS76" s="48">
        <f t="shared" si="91"/>
        <v>0</v>
      </c>
      <c r="AT76" s="48"/>
      <c r="AU76" s="48"/>
      <c r="AV76" s="115">
        <v>850</v>
      </c>
      <c r="AW76" s="115">
        <v>193</v>
      </c>
      <c r="AX76" s="115">
        <v>657</v>
      </c>
      <c r="AY76" s="115">
        <v>685</v>
      </c>
      <c r="AZ76" s="115">
        <v>156</v>
      </c>
      <c r="BA76" s="115">
        <v>529</v>
      </c>
      <c r="BB76" s="115">
        <v>165</v>
      </c>
      <c r="BC76" s="115">
        <v>37</v>
      </c>
      <c r="BD76" s="115">
        <v>128</v>
      </c>
      <c r="BE76" s="50"/>
      <c r="BF76" s="50"/>
      <c r="BG76" s="50"/>
      <c r="BH76" s="115"/>
      <c r="BI76" s="115"/>
      <c r="BJ76" s="115"/>
      <c r="BK76" s="50"/>
      <c r="BL76" s="50"/>
      <c r="BM76" s="50"/>
      <c r="BN76" s="50">
        <f t="shared" si="151"/>
        <v>0</v>
      </c>
      <c r="BO76" s="115"/>
      <c r="BP76" s="115"/>
      <c r="BQ76" s="115"/>
      <c r="BR76" s="50"/>
      <c r="BS76" s="50"/>
      <c r="BT76" s="50"/>
      <c r="BU76" s="50">
        <f t="shared" si="88"/>
        <v>0</v>
      </c>
      <c r="BV76" s="49">
        <f t="shared" si="169"/>
        <v>850</v>
      </c>
      <c r="BW76" s="49">
        <f t="shared" si="160"/>
        <v>850</v>
      </c>
      <c r="BX76" s="49"/>
      <c r="BY76" s="49"/>
      <c r="BZ76" s="49"/>
      <c r="CA76" s="44">
        <v>3694</v>
      </c>
      <c r="CB76" s="44">
        <v>3642</v>
      </c>
      <c r="CC76" s="49"/>
      <c r="CD76" s="49"/>
      <c r="CE76" s="49"/>
      <c r="CF76" s="49"/>
      <c r="CG76" s="49"/>
      <c r="CH76" s="49"/>
      <c r="CI76" s="49"/>
      <c r="CJ76" s="49"/>
      <c r="CK76" s="49"/>
      <c r="CL76" s="49">
        <f t="shared" si="153"/>
        <v>3694</v>
      </c>
      <c r="CM76" s="51">
        <f t="shared" si="93"/>
        <v>0</v>
      </c>
      <c r="CN76" s="51"/>
      <c r="CO76" s="51"/>
      <c r="CP76" s="49">
        <f t="shared" si="89"/>
        <v>0</v>
      </c>
      <c r="CQ76" s="44">
        <v>50</v>
      </c>
      <c r="CR76" s="44">
        <v>0</v>
      </c>
      <c r="CS76" s="44">
        <v>0</v>
      </c>
      <c r="CT76" s="44">
        <v>0</v>
      </c>
      <c r="CU76" s="44">
        <v>50</v>
      </c>
      <c r="CV76" s="44">
        <v>38</v>
      </c>
      <c r="CW76" s="44">
        <v>12</v>
      </c>
      <c r="CX76" s="70"/>
      <c r="CY76" s="71">
        <v>77</v>
      </c>
      <c r="CZ76" s="70"/>
      <c r="DA76" s="49"/>
      <c r="DB76" s="49"/>
      <c r="DC76" s="49"/>
      <c r="DD76" s="49"/>
      <c r="DE76" s="49"/>
      <c r="DF76" s="70"/>
      <c r="DG76" s="49"/>
      <c r="DH76" s="49"/>
      <c r="DI76" s="49"/>
      <c r="DJ76" s="113">
        <f t="shared" si="140"/>
        <v>0</v>
      </c>
      <c r="DK76" s="49"/>
      <c r="DL76" s="49"/>
      <c r="DM76" s="49">
        <v>0</v>
      </c>
      <c r="DN76" s="53"/>
      <c r="DO76" s="53"/>
      <c r="DP76" s="53"/>
      <c r="DQ76" s="53"/>
      <c r="DR76" s="53"/>
      <c r="DS76" s="53"/>
      <c r="DT76" s="53"/>
      <c r="DU76" s="53"/>
      <c r="DV76" s="53"/>
      <c r="DW76" s="53"/>
      <c r="DX76" s="53"/>
      <c r="DY76" s="53"/>
      <c r="DZ76" s="53"/>
      <c r="EA76" s="53"/>
      <c r="EB76" s="53"/>
      <c r="EC76" s="53"/>
      <c r="ED76" s="53"/>
      <c r="EE76" s="53"/>
      <c r="EF76" s="53"/>
      <c r="EG76" s="42"/>
      <c r="EH76" s="56"/>
      <c r="EI76" s="53"/>
      <c r="EJ76" s="57"/>
      <c r="EK76" s="42"/>
      <c r="EL76" s="42"/>
      <c r="EM76" s="59"/>
      <c r="EN76" s="42"/>
      <c r="EO76" s="53">
        <f t="shared" si="143"/>
        <v>9350</v>
      </c>
      <c r="EP76" s="53">
        <f t="shared" si="144"/>
        <v>0</v>
      </c>
      <c r="EQ76" s="53">
        <f t="shared" si="145"/>
        <v>0</v>
      </c>
      <c r="ER76" s="53">
        <f t="shared" si="146"/>
        <v>0</v>
      </c>
      <c r="ES76" s="34">
        <f t="shared" si="163"/>
        <v>0</v>
      </c>
      <c r="ET76" s="34">
        <f t="shared" si="164"/>
        <v>0</v>
      </c>
      <c r="EU76" s="34">
        <f t="shared" si="165"/>
        <v>0</v>
      </c>
      <c r="EV76" s="34">
        <f t="shared" si="166"/>
        <v>0</v>
      </c>
      <c r="EW76" s="14">
        <f t="shared" si="167"/>
        <v>9350</v>
      </c>
      <c r="EX76" s="145">
        <f t="shared" si="168"/>
        <v>0</v>
      </c>
    </row>
    <row r="77" spans="1:154" x14ac:dyDescent="0.2">
      <c r="A77" s="14"/>
      <c r="B77" s="46" t="s">
        <v>426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69"/>
      <c r="AQ77" s="42"/>
      <c r="AR77" s="59"/>
      <c r="AS77" s="48">
        <f t="shared" si="91"/>
        <v>0</v>
      </c>
      <c r="AT77" s="71"/>
      <c r="AU77" s="71"/>
      <c r="AV77" s="115">
        <v>809</v>
      </c>
      <c r="AW77" s="115">
        <v>226</v>
      </c>
      <c r="AX77" s="115">
        <v>583</v>
      </c>
      <c r="AY77" s="115">
        <v>663</v>
      </c>
      <c r="AZ77" s="115">
        <v>144</v>
      </c>
      <c r="BA77" s="115">
        <v>519</v>
      </c>
      <c r="BB77" s="115">
        <v>146</v>
      </c>
      <c r="BC77" s="115">
        <v>82</v>
      </c>
      <c r="BD77" s="115">
        <v>64</v>
      </c>
      <c r="BE77" s="50"/>
      <c r="BF77" s="50"/>
      <c r="BG77" s="50"/>
      <c r="BH77" s="115"/>
      <c r="BI77" s="115"/>
      <c r="BJ77" s="115"/>
      <c r="BK77" s="50"/>
      <c r="BL77" s="50"/>
      <c r="BM77" s="50"/>
      <c r="BN77" s="50">
        <f t="shared" si="151"/>
        <v>0</v>
      </c>
      <c r="BO77" s="50"/>
      <c r="BP77" s="50"/>
      <c r="BQ77" s="50"/>
      <c r="BR77" s="50"/>
      <c r="BS77" s="50"/>
      <c r="BT77" s="50"/>
      <c r="BU77" s="50">
        <f t="shared" si="88"/>
        <v>0</v>
      </c>
      <c r="BV77" s="49">
        <f t="shared" si="169"/>
        <v>809</v>
      </c>
      <c r="BW77" s="49">
        <f t="shared" si="160"/>
        <v>809</v>
      </c>
      <c r="BX77" s="49"/>
      <c r="BY77" s="49"/>
      <c r="BZ77" s="49"/>
      <c r="CA77" s="44">
        <v>3961</v>
      </c>
      <c r="CB77" s="44">
        <v>3426</v>
      </c>
      <c r="CC77" s="49"/>
      <c r="CD77" s="49"/>
      <c r="CE77" s="49"/>
      <c r="CF77" s="49"/>
      <c r="CG77" s="49"/>
      <c r="CH77" s="49"/>
      <c r="CI77" s="49"/>
      <c r="CJ77" s="49"/>
      <c r="CK77" s="49"/>
      <c r="CL77" s="49">
        <f t="shared" si="153"/>
        <v>3961</v>
      </c>
      <c r="CM77" s="51">
        <f t="shared" si="93"/>
        <v>2</v>
      </c>
      <c r="CN77" s="70">
        <v>2</v>
      </c>
      <c r="CO77" s="70"/>
      <c r="CP77" s="49">
        <f t="shared" si="89"/>
        <v>0</v>
      </c>
      <c r="CQ77" s="44">
        <v>564</v>
      </c>
      <c r="CR77" s="44">
        <v>18</v>
      </c>
      <c r="CS77" s="44">
        <v>7</v>
      </c>
      <c r="CT77" s="44">
        <v>11</v>
      </c>
      <c r="CU77" s="44">
        <v>546</v>
      </c>
      <c r="CV77" s="44">
        <v>459</v>
      </c>
      <c r="CW77" s="44">
        <v>87</v>
      </c>
      <c r="CX77" s="49"/>
      <c r="CY77" s="44">
        <v>149</v>
      </c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113">
        <f t="shared" si="140"/>
        <v>0</v>
      </c>
      <c r="DK77" s="49"/>
      <c r="DL77" s="49"/>
      <c r="DM77" s="49">
        <v>0</v>
      </c>
      <c r="DN77" s="53"/>
      <c r="DO77" s="53"/>
      <c r="DP77" s="53"/>
      <c r="DQ77" s="53"/>
      <c r="DR77" s="53"/>
      <c r="DS77" s="53"/>
      <c r="DT77" s="53"/>
      <c r="DU77" s="53"/>
      <c r="DV77" s="53"/>
      <c r="DW77" s="53"/>
      <c r="DX77" s="53"/>
      <c r="DY77" s="53"/>
      <c r="DZ77" s="53"/>
      <c r="EA77" s="53"/>
      <c r="EB77" s="53"/>
      <c r="EC77" s="53"/>
      <c r="ED77" s="53"/>
      <c r="EE77" s="53"/>
      <c r="EF77" s="53"/>
      <c r="EG77" s="42"/>
      <c r="EH77" s="56"/>
      <c r="EI77" s="53"/>
      <c r="EJ77" s="57"/>
      <c r="EK77" s="42"/>
      <c r="EL77" s="42"/>
      <c r="EM77" s="59"/>
      <c r="EN77" s="42"/>
      <c r="EO77" s="53">
        <f t="shared" si="143"/>
        <v>8899</v>
      </c>
      <c r="EP77" s="53">
        <f t="shared" si="144"/>
        <v>0</v>
      </c>
      <c r="EQ77" s="53">
        <f t="shared" si="145"/>
        <v>0</v>
      </c>
      <c r="ER77" s="53">
        <f t="shared" si="146"/>
        <v>0</v>
      </c>
      <c r="ES77" s="34">
        <f t="shared" si="163"/>
        <v>0</v>
      </c>
      <c r="ET77" s="34">
        <f t="shared" si="164"/>
        <v>0</v>
      </c>
      <c r="EU77" s="34">
        <f t="shared" si="165"/>
        <v>0</v>
      </c>
      <c r="EV77" s="34">
        <f t="shared" si="166"/>
        <v>0</v>
      </c>
      <c r="EW77" s="14">
        <f t="shared" si="167"/>
        <v>8899</v>
      </c>
      <c r="EX77" s="145">
        <f t="shared" si="168"/>
        <v>0</v>
      </c>
    </row>
    <row r="78" spans="1:154" x14ac:dyDescent="0.2">
      <c r="A78" s="14"/>
      <c r="B78" s="2" t="s">
        <v>217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97"/>
      <c r="AQ78" s="3"/>
      <c r="AR78" s="98"/>
      <c r="AS78" s="48">
        <f t="shared" si="91"/>
        <v>0</v>
      </c>
      <c r="AT78" s="120"/>
      <c r="AU78" s="120"/>
      <c r="AV78" s="115"/>
      <c r="AW78" s="115"/>
      <c r="AX78" s="115"/>
      <c r="AY78" s="115"/>
      <c r="AZ78" s="115"/>
      <c r="BA78" s="115"/>
      <c r="BB78" s="115"/>
      <c r="BC78" s="115"/>
      <c r="BD78" s="115"/>
      <c r="BE78" s="101"/>
      <c r="BF78" s="101"/>
      <c r="BG78" s="101"/>
      <c r="BH78" s="101"/>
      <c r="BI78" s="101"/>
      <c r="BJ78" s="101"/>
      <c r="BK78" s="101"/>
      <c r="BL78" s="101"/>
      <c r="BM78" s="101"/>
      <c r="BN78" s="50">
        <f t="shared" si="151"/>
        <v>0</v>
      </c>
      <c r="BO78" s="101"/>
      <c r="BP78" s="101"/>
      <c r="BQ78" s="101"/>
      <c r="BR78" s="101"/>
      <c r="BS78" s="101"/>
      <c r="BT78" s="101"/>
      <c r="BU78" s="50">
        <f t="shared" si="88"/>
        <v>0</v>
      </c>
      <c r="BV78" s="102"/>
      <c r="BW78" s="102"/>
      <c r="BX78" s="102"/>
      <c r="BY78" s="102"/>
      <c r="BZ78" s="102"/>
      <c r="CA78" s="102"/>
      <c r="CB78" s="102"/>
      <c r="CC78" s="99"/>
      <c r="CD78" s="102"/>
      <c r="CE78" s="102"/>
      <c r="CF78" s="102"/>
      <c r="CG78" s="102"/>
      <c r="CH78" s="102"/>
      <c r="CI78" s="102"/>
      <c r="CJ78" s="102"/>
      <c r="CK78" s="102"/>
      <c r="CL78" s="49">
        <f t="shared" si="153"/>
        <v>0</v>
      </c>
      <c r="CM78" s="51">
        <f t="shared" si="93"/>
        <v>0</v>
      </c>
      <c r="CN78" s="102"/>
      <c r="CO78" s="102"/>
      <c r="CP78" s="102">
        <f t="shared" si="89"/>
        <v>0</v>
      </c>
      <c r="CQ78" s="102"/>
      <c r="CR78" s="102"/>
      <c r="CS78" s="102"/>
      <c r="CT78" s="102"/>
      <c r="CU78" s="102"/>
      <c r="CV78" s="102"/>
      <c r="CW78" s="102"/>
      <c r="CX78" s="102"/>
      <c r="CY78" s="4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13">
        <f t="shared" si="140"/>
        <v>0</v>
      </c>
      <c r="DK78" s="106"/>
      <c r="DL78" s="106"/>
      <c r="DM78" s="102">
        <v>0</v>
      </c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3"/>
      <c r="EH78" s="109"/>
      <c r="EI78" s="12"/>
      <c r="EJ78" s="110"/>
      <c r="EK78" s="3"/>
      <c r="EL78" s="3"/>
      <c r="EM78" s="98"/>
      <c r="EN78" s="3"/>
      <c r="EO78" s="3">
        <f t="shared" si="143"/>
        <v>0</v>
      </c>
      <c r="EP78" s="3">
        <f t="shared" si="144"/>
        <v>0</v>
      </c>
      <c r="EQ78" s="3">
        <f t="shared" si="145"/>
        <v>0</v>
      </c>
      <c r="ER78" s="3">
        <f t="shared" si="146"/>
        <v>0</v>
      </c>
      <c r="ES78" s="3">
        <f t="shared" si="163"/>
        <v>0</v>
      </c>
      <c r="ET78" s="3">
        <f t="shared" si="164"/>
        <v>0</v>
      </c>
      <c r="EU78" s="3">
        <f t="shared" si="165"/>
        <v>0</v>
      </c>
      <c r="EV78" s="3">
        <f t="shared" si="166"/>
        <v>0</v>
      </c>
      <c r="EW78" s="3">
        <f t="shared" si="167"/>
        <v>0</v>
      </c>
      <c r="EX78" s="149">
        <f t="shared" si="168"/>
        <v>0</v>
      </c>
    </row>
    <row r="79" spans="1:154" x14ac:dyDescent="0.2">
      <c r="A79" s="14"/>
      <c r="B79" s="46" t="s">
        <v>427</v>
      </c>
      <c r="C79" s="42">
        <v>20076</v>
      </c>
      <c r="D79" s="42">
        <v>3111</v>
      </c>
      <c r="E79" s="42" t="s">
        <v>218</v>
      </c>
      <c r="F79" s="42">
        <v>20032</v>
      </c>
      <c r="G79" s="42" t="s">
        <v>217</v>
      </c>
      <c r="H79" s="42" t="s">
        <v>219</v>
      </c>
      <c r="I79" s="42">
        <v>0</v>
      </c>
      <c r="J79" s="42" t="s">
        <v>220</v>
      </c>
      <c r="K79" s="42" t="s">
        <v>221</v>
      </c>
      <c r="L79" s="42">
        <v>1966</v>
      </c>
      <c r="M79" s="42" t="s">
        <v>222</v>
      </c>
      <c r="N79" s="42">
        <v>668</v>
      </c>
      <c r="O79" s="42">
        <v>762</v>
      </c>
      <c r="P79" s="42">
        <v>40</v>
      </c>
      <c r="Q79" s="42">
        <v>83</v>
      </c>
      <c r="R79" s="42">
        <v>8</v>
      </c>
      <c r="S79" s="42">
        <v>10</v>
      </c>
      <c r="T79" s="42" t="s">
        <v>223</v>
      </c>
      <c r="U79" s="42" t="s">
        <v>180</v>
      </c>
      <c r="V79" s="42" t="s">
        <v>153</v>
      </c>
      <c r="W79" s="42" t="s">
        <v>154</v>
      </c>
      <c r="X79" s="42">
        <v>0</v>
      </c>
      <c r="Y79" s="42">
        <v>0</v>
      </c>
      <c r="Z79" s="42">
        <v>0</v>
      </c>
      <c r="AA79" s="42">
        <v>1</v>
      </c>
      <c r="AB79" s="42">
        <v>0</v>
      </c>
      <c r="AC79" s="42">
        <v>2</v>
      </c>
      <c r="AD79" s="42">
        <v>1</v>
      </c>
      <c r="AE79" s="42">
        <v>0</v>
      </c>
      <c r="AF79" s="42">
        <v>0</v>
      </c>
      <c r="AG79" s="42">
        <v>0</v>
      </c>
      <c r="AH79" s="42">
        <v>0</v>
      </c>
      <c r="AI79" s="42">
        <f>Y79+AA79+AC79+AE79+AG79</f>
        <v>3</v>
      </c>
      <c r="AJ79" s="114">
        <f>Z79+AB79+AD79+AF79+AH79</f>
        <v>1</v>
      </c>
      <c r="AK79" s="42">
        <v>30</v>
      </c>
      <c r="AL79" s="42">
        <f>AI79+AJ79</f>
        <v>4</v>
      </c>
      <c r="AM79" s="42">
        <v>0</v>
      </c>
      <c r="AN79" s="42">
        <v>0</v>
      </c>
      <c r="AO79" s="42">
        <v>0</v>
      </c>
      <c r="AP79" s="69">
        <v>1</v>
      </c>
      <c r="AQ79" s="42" t="s">
        <v>154</v>
      </c>
      <c r="AR79" s="59">
        <v>31</v>
      </c>
      <c r="AS79" s="48">
        <f t="shared" si="91"/>
        <v>1856</v>
      </c>
      <c r="AT79" s="70">
        <v>1443</v>
      </c>
      <c r="AU79" s="70">
        <v>413</v>
      </c>
      <c r="AV79" s="48">
        <v>14298</v>
      </c>
      <c r="AW79" s="48">
        <v>14025</v>
      </c>
      <c r="AX79" s="48">
        <v>273</v>
      </c>
      <c r="AY79" s="48">
        <v>10212</v>
      </c>
      <c r="AZ79" s="48">
        <v>10028</v>
      </c>
      <c r="BA79" s="48">
        <v>184</v>
      </c>
      <c r="BB79" s="48">
        <v>4086</v>
      </c>
      <c r="BC79" s="48">
        <v>3997</v>
      </c>
      <c r="BD79" s="48">
        <v>89</v>
      </c>
      <c r="BE79" s="48">
        <v>4297</v>
      </c>
      <c r="BF79" s="48">
        <v>4229</v>
      </c>
      <c r="BG79" s="48">
        <v>68</v>
      </c>
      <c r="BH79" s="48">
        <v>14275</v>
      </c>
      <c r="BI79" s="48">
        <v>13966</v>
      </c>
      <c r="BJ79" s="48">
        <v>309</v>
      </c>
      <c r="BK79" s="48">
        <v>4211</v>
      </c>
      <c r="BL79" s="48">
        <v>4077</v>
      </c>
      <c r="BM79" s="48">
        <v>134</v>
      </c>
      <c r="BN79" s="50">
        <f t="shared" si="151"/>
        <v>18486</v>
      </c>
      <c r="BO79" s="48">
        <v>9209</v>
      </c>
      <c r="BP79" s="48">
        <v>8581</v>
      </c>
      <c r="BQ79" s="48">
        <v>628</v>
      </c>
      <c r="BR79" s="50">
        <v>3727</v>
      </c>
      <c r="BS79" s="50">
        <v>3584</v>
      </c>
      <c r="BT79" s="50">
        <v>143</v>
      </c>
      <c r="BU79" s="50">
        <f t="shared" si="88"/>
        <v>12936</v>
      </c>
      <c r="BV79" s="49">
        <f t="shared" ref="BV79:BV80" si="170">AV79+BE79+BH79+BK79+BO79+BR79</f>
        <v>50017</v>
      </c>
      <c r="BW79" s="49">
        <f t="shared" ref="BW79:BW80" si="171">AV79+BE79+BH79+BK79</f>
        <v>37081</v>
      </c>
      <c r="BX79" s="49"/>
      <c r="BY79" s="49"/>
      <c r="BZ79" s="49"/>
      <c r="CA79" s="71">
        <v>27267</v>
      </c>
      <c r="CB79" s="71">
        <v>759</v>
      </c>
      <c r="CC79" s="71">
        <v>869</v>
      </c>
      <c r="CD79" s="71"/>
      <c r="CE79" s="71"/>
      <c r="CF79" s="71">
        <v>241</v>
      </c>
      <c r="CG79" s="71">
        <v>70</v>
      </c>
      <c r="CH79" s="71">
        <v>1481</v>
      </c>
      <c r="CI79" s="71">
        <v>333</v>
      </c>
      <c r="CJ79" s="71">
        <v>2994</v>
      </c>
      <c r="CK79" s="71">
        <v>53</v>
      </c>
      <c r="CL79" s="49">
        <f t="shared" si="153"/>
        <v>30261</v>
      </c>
      <c r="CM79" s="51">
        <f t="shared" si="93"/>
        <v>1948</v>
      </c>
      <c r="CN79" s="70">
        <v>1732</v>
      </c>
      <c r="CO79" s="70">
        <v>216</v>
      </c>
      <c r="CP79" s="49">
        <f t="shared" si="89"/>
        <v>0</v>
      </c>
      <c r="CQ79" s="71">
        <v>806</v>
      </c>
      <c r="CR79" s="71">
        <v>785</v>
      </c>
      <c r="CS79" s="71">
        <v>383</v>
      </c>
      <c r="CT79" s="71">
        <v>402</v>
      </c>
      <c r="CU79" s="71">
        <v>21</v>
      </c>
      <c r="CV79" s="71">
        <v>15</v>
      </c>
      <c r="CW79" s="71">
        <v>6</v>
      </c>
      <c r="CX79" s="71"/>
      <c r="CY79" s="71">
        <v>627</v>
      </c>
      <c r="CZ79" s="71">
        <v>9</v>
      </c>
      <c r="DA79" s="71">
        <v>3</v>
      </c>
      <c r="DB79" s="49">
        <v>4</v>
      </c>
      <c r="DC79" s="72">
        <v>88</v>
      </c>
      <c r="DD79" s="72">
        <v>78</v>
      </c>
      <c r="DE79" s="72">
        <v>10</v>
      </c>
      <c r="DF79" s="71">
        <v>86</v>
      </c>
      <c r="DG79" s="71">
        <v>2</v>
      </c>
      <c r="DH79" s="73">
        <v>5953</v>
      </c>
      <c r="DI79" s="73">
        <v>9823.8152777777777</v>
      </c>
      <c r="DJ79" s="70">
        <f t="shared" si="140"/>
        <v>223</v>
      </c>
      <c r="DK79" s="70">
        <v>212</v>
      </c>
      <c r="DL79" s="70">
        <v>11</v>
      </c>
      <c r="DM79" s="73">
        <v>37000</v>
      </c>
      <c r="DN79" s="121">
        <v>127488.42</v>
      </c>
      <c r="DO79" s="53"/>
      <c r="DP79" s="53"/>
      <c r="DQ79" s="122">
        <v>1250</v>
      </c>
      <c r="DR79" s="53"/>
      <c r="DS79" s="123"/>
      <c r="DT79" s="123"/>
      <c r="DU79" s="74">
        <f>3000+2900</f>
        <v>5900</v>
      </c>
      <c r="DV79" s="74">
        <v>10000</v>
      </c>
      <c r="DW79" s="74"/>
      <c r="DX79" s="53">
        <f>SUBTOTAL(9,DN79:DW79)</f>
        <v>144638.41999999998</v>
      </c>
      <c r="DY79" s="53"/>
      <c r="DZ79" s="53"/>
      <c r="EA79" s="53"/>
      <c r="EB79" s="53"/>
      <c r="EC79" s="53"/>
      <c r="ED79" s="53"/>
      <c r="EE79" s="53"/>
      <c r="EF79" s="53"/>
      <c r="EG79" s="42"/>
      <c r="EH79" s="56"/>
      <c r="EI79" s="53"/>
      <c r="EJ79" s="57"/>
      <c r="EK79" s="42"/>
      <c r="EL79" s="42"/>
      <c r="EM79" s="59"/>
      <c r="EN79" s="42"/>
      <c r="EO79" s="53">
        <f t="shared" si="143"/>
        <v>157278</v>
      </c>
      <c r="EP79" s="53">
        <f t="shared" si="144"/>
        <v>101299</v>
      </c>
      <c r="EQ79" s="53">
        <f t="shared" si="145"/>
        <v>8594</v>
      </c>
      <c r="ER79" s="53">
        <f t="shared" si="146"/>
        <v>7454</v>
      </c>
      <c r="ES79" s="34">
        <f t="shared" si="163"/>
        <v>9823.8152777777777</v>
      </c>
      <c r="ET79" s="34">
        <f t="shared" si="164"/>
        <v>1800</v>
      </c>
      <c r="EU79" s="34">
        <f t="shared" si="165"/>
        <v>5400</v>
      </c>
      <c r="EV79" s="34">
        <f t="shared" si="166"/>
        <v>0</v>
      </c>
      <c r="EW79" s="14">
        <f t="shared" si="167"/>
        <v>291648.81527777779</v>
      </c>
      <c r="EX79" s="145">
        <f t="shared" si="168"/>
        <v>118576.81527777777</v>
      </c>
    </row>
    <row r="80" spans="1:154" x14ac:dyDescent="0.2">
      <c r="A80" s="14"/>
      <c r="B80" s="64" t="s">
        <v>428</v>
      </c>
      <c r="C80" s="14"/>
      <c r="D80" s="14"/>
      <c r="E80" s="14" t="s">
        <v>429</v>
      </c>
      <c r="F80" s="14">
        <v>20032</v>
      </c>
      <c r="G80" s="14" t="s">
        <v>217</v>
      </c>
      <c r="H80" s="14" t="s">
        <v>430</v>
      </c>
      <c r="I80" s="14" t="s">
        <v>431</v>
      </c>
      <c r="J80" s="14" t="s">
        <v>432</v>
      </c>
      <c r="K80" s="14" t="s">
        <v>433</v>
      </c>
      <c r="L80" s="14">
        <v>2010</v>
      </c>
      <c r="M80" s="14" t="s">
        <v>410</v>
      </c>
      <c r="N80" s="14">
        <v>220</v>
      </c>
      <c r="O80" s="14">
        <v>230</v>
      </c>
      <c r="P80" s="14">
        <v>200</v>
      </c>
      <c r="Q80" s="14">
        <v>55</v>
      </c>
      <c r="R80" s="14">
        <v>2</v>
      </c>
      <c r="S80" s="14">
        <v>3</v>
      </c>
      <c r="T80" s="14" t="s">
        <v>434</v>
      </c>
      <c r="U80" s="14" t="s">
        <v>180</v>
      </c>
      <c r="V80" s="14" t="s">
        <v>196</v>
      </c>
      <c r="W80" s="14" t="s">
        <v>184</v>
      </c>
      <c r="X80" s="14"/>
      <c r="Y80" s="14"/>
      <c r="Z80" s="14"/>
      <c r="AA80" s="14">
        <v>1</v>
      </c>
      <c r="AB80" s="14"/>
      <c r="AC80" s="14">
        <v>0</v>
      </c>
      <c r="AD80" s="14"/>
      <c r="AE80" s="14">
        <v>2</v>
      </c>
      <c r="AF80" s="14"/>
      <c r="AG80" s="14"/>
      <c r="AH80" s="14"/>
      <c r="AI80" s="14">
        <f>Y80+AA80+AC80+AE80+AG80</f>
        <v>3</v>
      </c>
      <c r="AJ80" s="14">
        <f>Z80+AB80+AD80+AF80+AH80</f>
        <v>0</v>
      </c>
      <c r="AK80" s="14"/>
      <c r="AL80" s="14">
        <f>AI80+AJ80</f>
        <v>3</v>
      </c>
      <c r="AM80" s="14"/>
      <c r="AN80" s="14"/>
      <c r="AO80" s="14"/>
      <c r="AP80" s="40"/>
      <c r="AQ80" s="14"/>
      <c r="AR80" s="39">
        <v>20</v>
      </c>
      <c r="AS80" s="21">
        <f t="shared" si="91"/>
        <v>583</v>
      </c>
      <c r="AT80" s="22">
        <v>110</v>
      </c>
      <c r="AU80" s="22">
        <v>473</v>
      </c>
      <c r="AV80" s="21">
        <v>6839</v>
      </c>
      <c r="AW80" s="21">
        <v>2429</v>
      </c>
      <c r="AX80" s="21">
        <v>4410</v>
      </c>
      <c r="AY80" s="21">
        <v>4923</v>
      </c>
      <c r="AZ80" s="21">
        <v>1632</v>
      </c>
      <c r="BA80" s="21">
        <v>3291</v>
      </c>
      <c r="BB80" s="21">
        <v>1916</v>
      </c>
      <c r="BC80" s="21">
        <v>797</v>
      </c>
      <c r="BD80" s="21">
        <v>1119</v>
      </c>
      <c r="BE80" s="21">
        <v>1323</v>
      </c>
      <c r="BF80" s="21">
        <v>822</v>
      </c>
      <c r="BG80" s="21">
        <v>501</v>
      </c>
      <c r="BH80" s="21">
        <v>4534</v>
      </c>
      <c r="BI80" s="21">
        <v>2887</v>
      </c>
      <c r="BJ80" s="21">
        <v>1647</v>
      </c>
      <c r="BK80" s="21">
        <v>716</v>
      </c>
      <c r="BL80" s="21">
        <v>503</v>
      </c>
      <c r="BM80" s="21">
        <v>213</v>
      </c>
      <c r="BN80" s="23">
        <f t="shared" si="151"/>
        <v>5250</v>
      </c>
      <c r="BO80" s="21">
        <v>2500</v>
      </c>
      <c r="BP80" s="21">
        <v>2225</v>
      </c>
      <c r="BQ80" s="21">
        <v>275</v>
      </c>
      <c r="BR80" s="23">
        <v>331</v>
      </c>
      <c r="BS80" s="23">
        <v>316</v>
      </c>
      <c r="BT80" s="23">
        <v>15</v>
      </c>
      <c r="BU80" s="23">
        <f t="shared" si="88"/>
        <v>2831</v>
      </c>
      <c r="BV80" s="24">
        <f t="shared" si="170"/>
        <v>16243</v>
      </c>
      <c r="BW80" s="24">
        <f t="shared" si="171"/>
        <v>13412</v>
      </c>
      <c r="BX80" s="24"/>
      <c r="BY80" s="24"/>
      <c r="BZ80" s="24"/>
      <c r="CA80" s="27">
        <v>13949</v>
      </c>
      <c r="CB80" s="27">
        <v>12047</v>
      </c>
      <c r="CC80" s="27">
        <v>41</v>
      </c>
      <c r="CD80" s="27"/>
      <c r="CE80" s="27"/>
      <c r="CF80" s="27">
        <v>404</v>
      </c>
      <c r="CG80" s="27">
        <v>19</v>
      </c>
      <c r="CH80" s="27">
        <v>492</v>
      </c>
      <c r="CI80" s="27">
        <v>227</v>
      </c>
      <c r="CJ80" s="27">
        <v>1183</v>
      </c>
      <c r="CK80" s="27">
        <v>628</v>
      </c>
      <c r="CL80" s="24">
        <f t="shared" si="153"/>
        <v>15132</v>
      </c>
      <c r="CM80" s="28">
        <f t="shared" si="93"/>
        <v>286</v>
      </c>
      <c r="CN80" s="22">
        <v>164</v>
      </c>
      <c r="CO80" s="22">
        <v>122</v>
      </c>
      <c r="CP80" s="24">
        <f t="shared" si="89"/>
        <v>0</v>
      </c>
      <c r="CQ80" s="27">
        <v>552</v>
      </c>
      <c r="CR80" s="27">
        <v>93</v>
      </c>
      <c r="CS80" s="27">
        <v>10</v>
      </c>
      <c r="CT80" s="27">
        <v>83</v>
      </c>
      <c r="CU80" s="27">
        <v>459</v>
      </c>
      <c r="CV80" s="27">
        <v>384</v>
      </c>
      <c r="CW80" s="27">
        <v>75</v>
      </c>
      <c r="CX80" s="27"/>
      <c r="CY80" s="27">
        <v>393</v>
      </c>
      <c r="CZ80" s="27">
        <v>4</v>
      </c>
      <c r="DA80" s="27"/>
      <c r="DB80" s="27"/>
      <c r="DC80" s="1">
        <v>47</v>
      </c>
      <c r="DD80" s="1">
        <v>13</v>
      </c>
      <c r="DE80" s="1">
        <v>34</v>
      </c>
      <c r="DF80" s="27">
        <v>73</v>
      </c>
      <c r="DG80" s="27">
        <v>0</v>
      </c>
      <c r="DH80" s="79">
        <v>585</v>
      </c>
      <c r="DI80" s="79">
        <v>2262.9988888888888</v>
      </c>
      <c r="DJ80" s="22">
        <f t="shared" si="140"/>
        <v>13</v>
      </c>
      <c r="DK80" s="22">
        <v>9</v>
      </c>
      <c r="DL80" s="22">
        <v>4</v>
      </c>
      <c r="DM80" s="24"/>
      <c r="DN80" s="54">
        <v>93622.03</v>
      </c>
      <c r="DO80" s="34"/>
      <c r="DP80" s="34"/>
      <c r="DQ80" s="34"/>
      <c r="DR80" s="34"/>
      <c r="DS80" s="34"/>
      <c r="DT80" s="34"/>
      <c r="DU80" s="63">
        <v>1500</v>
      </c>
      <c r="DV80" s="63">
        <v>1467</v>
      </c>
      <c r="DW80" s="34"/>
      <c r="DX80" s="34">
        <f>SUBTOTAL(9,DN80:DW80)</f>
        <v>96589.03</v>
      </c>
      <c r="DY80" s="34"/>
      <c r="DZ80" s="34"/>
      <c r="EA80" s="34"/>
      <c r="EB80" s="34"/>
      <c r="EC80" s="34"/>
      <c r="ED80" s="34"/>
      <c r="EE80" s="34"/>
      <c r="EF80" s="34"/>
      <c r="EG80" s="14"/>
      <c r="EH80" s="36"/>
      <c r="EI80" s="34"/>
      <c r="EJ80" s="37"/>
      <c r="EK80" s="14"/>
      <c r="EL80" s="14"/>
      <c r="EM80" s="39"/>
      <c r="EN80" s="14"/>
      <c r="EO80" s="34">
        <f t="shared" si="143"/>
        <v>75229</v>
      </c>
      <c r="EP80" s="34">
        <f t="shared" si="144"/>
        <v>27500</v>
      </c>
      <c r="EQ80" s="34">
        <f t="shared" si="145"/>
        <v>2646</v>
      </c>
      <c r="ER80" s="34">
        <f t="shared" si="146"/>
        <v>662</v>
      </c>
      <c r="ES80" s="34">
        <f t="shared" si="163"/>
        <v>2262.9988888888888</v>
      </c>
      <c r="ET80" s="34">
        <f t="shared" si="164"/>
        <v>0</v>
      </c>
      <c r="EU80" s="34">
        <f t="shared" si="165"/>
        <v>2400</v>
      </c>
      <c r="EV80" s="34">
        <f t="shared" si="166"/>
        <v>0</v>
      </c>
      <c r="EW80" s="14">
        <f t="shared" si="167"/>
        <v>110699.99888888889</v>
      </c>
      <c r="EX80" s="145">
        <f t="shared" si="168"/>
        <v>30424.998888888887</v>
      </c>
    </row>
    <row r="81" spans="1:154" x14ac:dyDescent="0.2">
      <c r="A81" s="14"/>
      <c r="B81" s="46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69"/>
      <c r="AQ81" s="42"/>
      <c r="AR81" s="59"/>
      <c r="AS81" s="58"/>
      <c r="AT81" s="113"/>
      <c r="AU81" s="113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50"/>
      <c r="BO81" s="115"/>
      <c r="BP81" s="115"/>
      <c r="BQ81" s="115"/>
      <c r="BR81" s="50"/>
      <c r="BS81" s="50"/>
      <c r="BT81" s="50"/>
      <c r="BU81" s="50"/>
      <c r="BV81" s="49"/>
      <c r="BW81" s="49"/>
      <c r="BX81" s="49"/>
      <c r="BY81" s="49"/>
      <c r="BZ81" s="49"/>
      <c r="CA81" s="42"/>
      <c r="CB81" s="42"/>
      <c r="CC81" s="42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113"/>
      <c r="CO81" s="113"/>
      <c r="CP81" s="49"/>
      <c r="CQ81" s="44"/>
      <c r="CR81" s="44"/>
      <c r="CS81" s="44"/>
      <c r="CT81" s="44"/>
      <c r="CU81" s="44"/>
      <c r="CV81" s="44"/>
      <c r="CW81" s="44"/>
      <c r="CX81" s="49"/>
      <c r="CY81" s="49"/>
      <c r="CZ81" s="49"/>
      <c r="DA81" s="49"/>
      <c r="DB81" s="49"/>
      <c r="DC81" s="72"/>
      <c r="DD81" s="72"/>
      <c r="DE81" s="72"/>
      <c r="DF81" s="49"/>
      <c r="DG81" s="49"/>
      <c r="DH81" s="49"/>
      <c r="DI81" s="49"/>
      <c r="DJ81" s="49"/>
      <c r="DK81" s="49"/>
      <c r="DL81" s="49"/>
      <c r="DM81" s="49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42"/>
      <c r="EH81" s="42"/>
      <c r="EI81" s="42"/>
      <c r="EJ81" s="42"/>
      <c r="EK81" s="42"/>
      <c r="EL81" s="42"/>
      <c r="EM81" s="59"/>
      <c r="EN81" s="42"/>
      <c r="EO81" s="53">
        <f t="shared" si="143"/>
        <v>0</v>
      </c>
      <c r="EP81" s="53">
        <f t="shared" si="144"/>
        <v>0</v>
      </c>
      <c r="EQ81" s="53">
        <f t="shared" si="145"/>
        <v>0</v>
      </c>
      <c r="ER81" s="53">
        <f t="shared" si="146"/>
        <v>0</v>
      </c>
      <c r="ES81" s="53"/>
      <c r="ET81" s="53"/>
      <c r="EU81" s="53"/>
      <c r="EV81" s="53"/>
      <c r="EW81" s="50"/>
      <c r="EX81" s="145">
        <f t="shared" si="107"/>
        <v>0</v>
      </c>
    </row>
    <row r="82" spans="1:154" x14ac:dyDescent="0.2">
      <c r="A82" s="14"/>
      <c r="B82" s="46" t="s">
        <v>435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69"/>
      <c r="AQ82" s="42"/>
      <c r="AR82" s="59"/>
      <c r="AS82" s="58"/>
      <c r="AT82" s="58"/>
      <c r="AU82" s="58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113"/>
      <c r="CO82" s="113"/>
      <c r="CP82" s="49"/>
      <c r="CQ82" s="44"/>
      <c r="CR82" s="44"/>
      <c r="CS82" s="44"/>
      <c r="CT82" s="44"/>
      <c r="CU82" s="44"/>
      <c r="CV82" s="44"/>
      <c r="CW82" s="44"/>
      <c r="CX82" s="49"/>
      <c r="CY82" s="49"/>
      <c r="CZ82" s="49"/>
      <c r="DA82" s="49"/>
      <c r="DB82" s="49"/>
      <c r="DC82" s="72"/>
      <c r="DD82" s="72"/>
      <c r="DE82" s="72"/>
      <c r="DF82" s="49"/>
      <c r="DG82" s="49"/>
      <c r="DH82" s="49"/>
      <c r="DI82" s="49"/>
      <c r="DJ82" s="49"/>
      <c r="DK82" s="49"/>
      <c r="DL82" s="49"/>
      <c r="DM82" s="49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42"/>
      <c r="EH82" s="42"/>
      <c r="EI82" s="42"/>
      <c r="EJ82" s="42"/>
      <c r="EK82" s="42"/>
      <c r="EL82" s="42"/>
      <c r="EM82" s="59"/>
      <c r="EN82" s="42"/>
      <c r="EO82" s="53">
        <f t="shared" si="143"/>
        <v>0</v>
      </c>
      <c r="EP82" s="53">
        <f t="shared" si="144"/>
        <v>0</v>
      </c>
      <c r="EQ82" s="53">
        <f t="shared" si="145"/>
        <v>0</v>
      </c>
      <c r="ER82" s="53">
        <f t="shared" si="146"/>
        <v>0</v>
      </c>
      <c r="ES82" s="53"/>
      <c r="ET82" s="53"/>
      <c r="EU82" s="53"/>
      <c r="EV82" s="53"/>
      <c r="EW82" s="49"/>
      <c r="EX82" s="145">
        <f t="shared" si="107"/>
        <v>0</v>
      </c>
    </row>
    <row r="83" spans="1:154" x14ac:dyDescent="0.2">
      <c r="A83" s="14"/>
      <c r="B83" s="46" t="s">
        <v>436</v>
      </c>
      <c r="C83" s="42">
        <v>11</v>
      </c>
      <c r="D83" s="42">
        <f>(DO36+DP36)/(CQ36+DC36)</f>
        <v>12.730813073497259</v>
      </c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69"/>
      <c r="AQ83" s="42"/>
      <c r="AR83" s="59"/>
      <c r="AS83" s="58"/>
      <c r="AT83" s="58"/>
      <c r="AU83" s="58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  <c r="DF83" s="49"/>
      <c r="DG83" s="49"/>
      <c r="DH83" s="49"/>
      <c r="DI83" s="49"/>
      <c r="DJ83" s="49"/>
      <c r="DK83" s="49"/>
      <c r="DL83" s="49"/>
      <c r="DM83" s="49"/>
      <c r="DN83" s="53"/>
      <c r="DO83" s="53"/>
      <c r="DP83" s="53"/>
      <c r="DQ83" s="53"/>
      <c r="DR83" s="53"/>
      <c r="DS83" s="53"/>
      <c r="DT83" s="53"/>
      <c r="DU83" s="53"/>
      <c r="DV83" s="53"/>
      <c r="DW83" s="53"/>
      <c r="DX83" s="53"/>
      <c r="DY83" s="53"/>
      <c r="DZ83" s="53"/>
      <c r="EA83" s="53"/>
      <c r="EB83" s="53"/>
      <c r="EC83" s="53"/>
      <c r="ED83" s="53"/>
      <c r="EE83" s="53"/>
      <c r="EF83" s="53"/>
      <c r="EG83" s="42"/>
      <c r="EH83" s="42"/>
      <c r="EI83" s="42"/>
      <c r="EJ83" s="42"/>
      <c r="EK83" s="42"/>
      <c r="EL83" s="42"/>
      <c r="EM83" s="59"/>
      <c r="EN83" s="42"/>
      <c r="EO83" s="53">
        <f t="shared" si="143"/>
        <v>0</v>
      </c>
      <c r="EP83" s="53">
        <f t="shared" si="144"/>
        <v>0</v>
      </c>
      <c r="EQ83" s="53">
        <f t="shared" si="145"/>
        <v>0</v>
      </c>
      <c r="ER83" s="53">
        <f t="shared" si="146"/>
        <v>0</v>
      </c>
      <c r="ES83" s="53"/>
      <c r="ET83" s="53"/>
      <c r="EU83" s="53"/>
      <c r="EV83" s="53"/>
      <c r="EW83" s="49"/>
      <c r="EX83" s="145">
        <f t="shared" si="107"/>
        <v>0</v>
      </c>
    </row>
    <row r="84" spans="1:154" x14ac:dyDescent="0.2">
      <c r="A84" s="14"/>
      <c r="B84" s="46" t="s">
        <v>437</v>
      </c>
      <c r="C84" s="42">
        <v>2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69"/>
      <c r="AQ84" s="42"/>
      <c r="AR84" s="59"/>
      <c r="AS84" s="58"/>
      <c r="AT84" s="58"/>
      <c r="AU84" s="58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53"/>
      <c r="DO84" s="53"/>
      <c r="DP84" s="53"/>
      <c r="DQ84" s="53"/>
      <c r="DR84" s="53"/>
      <c r="DS84" s="53"/>
      <c r="DT84" s="53"/>
      <c r="DU84" s="53"/>
      <c r="DV84" s="53"/>
      <c r="DW84" s="53"/>
      <c r="DX84" s="53"/>
      <c r="DY84" s="53"/>
      <c r="DZ84" s="53"/>
      <c r="EA84" s="53"/>
      <c r="EB84" s="53"/>
      <c r="EC84" s="53"/>
      <c r="ED84" s="53"/>
      <c r="EE84" s="53"/>
      <c r="EF84" s="53"/>
      <c r="EG84" s="42"/>
      <c r="EH84" s="42"/>
      <c r="EI84" s="42"/>
      <c r="EJ84" s="42"/>
      <c r="EK84" s="42"/>
      <c r="EL84" s="42"/>
      <c r="EM84" s="59"/>
      <c r="EN84" s="42"/>
      <c r="EO84" s="53">
        <f t="shared" si="143"/>
        <v>0</v>
      </c>
      <c r="EP84" s="53">
        <f t="shared" si="144"/>
        <v>0</v>
      </c>
      <c r="EQ84" s="53">
        <f t="shared" si="145"/>
        <v>0</v>
      </c>
      <c r="ER84" s="53">
        <f t="shared" si="146"/>
        <v>0</v>
      </c>
      <c r="ES84" s="53"/>
      <c r="ET84" s="53"/>
      <c r="EU84" s="53"/>
      <c r="EV84" s="53"/>
      <c r="EW84" s="42"/>
      <c r="EX84" s="145">
        <f t="shared" si="107"/>
        <v>0</v>
      </c>
    </row>
    <row r="85" spans="1:154" x14ac:dyDescent="0.2">
      <c r="A85" s="14"/>
      <c r="B85" s="46" t="s">
        <v>438</v>
      </c>
      <c r="C85" s="42">
        <v>1</v>
      </c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69"/>
      <c r="AQ85" s="42"/>
      <c r="AR85" s="59"/>
      <c r="AS85" s="58"/>
      <c r="AT85" s="58"/>
      <c r="AU85" s="58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53"/>
      <c r="DY85" s="53"/>
      <c r="DZ85" s="53"/>
      <c r="EA85" s="53"/>
      <c r="EB85" s="53"/>
      <c r="EC85" s="53"/>
      <c r="ED85" s="53"/>
      <c r="EE85" s="53"/>
      <c r="EF85" s="53"/>
      <c r="EG85" s="42"/>
      <c r="EH85" s="42"/>
      <c r="EI85" s="42"/>
      <c r="EJ85" s="42"/>
      <c r="EK85" s="42"/>
      <c r="EL85" s="42"/>
      <c r="EM85" s="59"/>
      <c r="EN85" s="42"/>
      <c r="EO85" s="53"/>
      <c r="EP85" s="53"/>
      <c r="EQ85" s="53"/>
      <c r="ER85" s="53"/>
      <c r="ES85" s="53"/>
      <c r="ET85" s="53"/>
      <c r="EU85" s="53"/>
      <c r="EV85" s="53"/>
      <c r="EW85" s="42"/>
      <c r="EX85" s="145"/>
    </row>
    <row r="86" spans="1:154" x14ac:dyDescent="0.2">
      <c r="A86" s="14"/>
      <c r="B86" s="46" t="s">
        <v>439</v>
      </c>
      <c r="C86" s="42">
        <v>3</v>
      </c>
      <c r="D86" s="42">
        <v>1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69"/>
      <c r="AQ86" s="42"/>
      <c r="AR86" s="59"/>
      <c r="AS86" s="58"/>
      <c r="AT86" s="58"/>
      <c r="AU86" s="58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53"/>
      <c r="EE86" s="53"/>
      <c r="EF86" s="53"/>
      <c r="EG86" s="42"/>
      <c r="EH86" s="42"/>
      <c r="EI86" s="42"/>
      <c r="EJ86" s="42"/>
      <c r="EK86" s="42"/>
      <c r="EL86" s="42"/>
      <c r="EM86" s="59"/>
      <c r="EN86" s="42"/>
      <c r="EO86" s="53"/>
      <c r="EP86" s="53"/>
      <c r="EQ86" s="53"/>
      <c r="ER86" s="53"/>
      <c r="ES86" s="53"/>
      <c r="ET86" s="53"/>
      <c r="EU86" s="53"/>
      <c r="EV86" s="53"/>
      <c r="EW86" s="42"/>
      <c r="EX86" s="145"/>
    </row>
    <row r="87" spans="1:154" x14ac:dyDescent="0.2">
      <c r="A87" s="14"/>
      <c r="B87" s="46" t="s">
        <v>440</v>
      </c>
      <c r="C87" s="42">
        <v>1.5</v>
      </c>
      <c r="D87" s="42">
        <v>2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69"/>
      <c r="AQ87" s="42"/>
      <c r="AR87" s="59"/>
      <c r="AS87" s="58"/>
      <c r="AT87" s="58"/>
      <c r="AU87" s="58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D87" s="53"/>
      <c r="EE87" s="53"/>
      <c r="EF87" s="53"/>
      <c r="EG87" s="42"/>
      <c r="EH87" s="42"/>
      <c r="EI87" s="42"/>
      <c r="EJ87" s="42"/>
      <c r="EK87" s="42"/>
      <c r="EL87" s="42"/>
      <c r="EM87" s="59"/>
      <c r="EN87" s="42"/>
      <c r="EO87" s="53"/>
      <c r="EP87" s="53"/>
      <c r="EQ87" s="53"/>
      <c r="ER87" s="53"/>
      <c r="ES87" s="53"/>
      <c r="ET87" s="53"/>
      <c r="EU87" s="53"/>
      <c r="EV87" s="53"/>
      <c r="EW87" s="42"/>
      <c r="EX87" s="145"/>
    </row>
    <row r="88" spans="1:154" x14ac:dyDescent="0.2">
      <c r="A88" s="124"/>
      <c r="B88" s="124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6"/>
      <c r="AQ88" s="125"/>
      <c r="AR88" s="127"/>
      <c r="AS88" s="128"/>
      <c r="AT88" s="128"/>
      <c r="AU88" s="128"/>
      <c r="AV88" s="129"/>
      <c r="AW88" s="129"/>
      <c r="AX88" s="129"/>
      <c r="AY88" s="129"/>
      <c r="AZ88" s="129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  <c r="BK88" s="129"/>
      <c r="BL88" s="129"/>
      <c r="BM88" s="129"/>
      <c r="BN88" s="129"/>
      <c r="BO88" s="129"/>
      <c r="BP88" s="129"/>
      <c r="BQ88" s="129"/>
      <c r="BR88" s="129"/>
      <c r="BS88" s="129"/>
      <c r="BT88" s="129"/>
      <c r="BU88" s="129"/>
      <c r="BV88" s="129"/>
      <c r="BW88" s="129"/>
      <c r="BX88" s="129"/>
      <c r="BY88" s="129"/>
      <c r="BZ88" s="129"/>
      <c r="CA88" s="129"/>
      <c r="CB88" s="129"/>
      <c r="CC88" s="129"/>
      <c r="CD88" s="129"/>
      <c r="CE88" s="129"/>
      <c r="CF88" s="129"/>
      <c r="CG88" s="129"/>
      <c r="CH88" s="129"/>
      <c r="CI88" s="129"/>
      <c r="CJ88" s="129"/>
      <c r="CK88" s="129"/>
      <c r="CL88" s="129"/>
      <c r="CM88" s="129"/>
      <c r="CN88" s="129"/>
      <c r="CO88" s="129"/>
      <c r="CP88" s="129"/>
      <c r="CQ88" s="129"/>
      <c r="CR88" s="129"/>
      <c r="CS88" s="129"/>
      <c r="CT88" s="129"/>
      <c r="CU88" s="129"/>
      <c r="CV88" s="129"/>
      <c r="CW88" s="129"/>
      <c r="CX88" s="129"/>
      <c r="CY88" s="129"/>
      <c r="CZ88" s="129"/>
      <c r="DA88" s="129"/>
      <c r="DB88" s="129"/>
      <c r="DC88" s="129"/>
      <c r="DD88" s="129"/>
      <c r="DE88" s="129"/>
      <c r="DF88" s="129"/>
      <c r="DG88" s="129"/>
      <c r="DH88" s="129"/>
      <c r="DI88" s="129"/>
      <c r="DJ88" s="129"/>
      <c r="DK88" s="129"/>
      <c r="DL88" s="129"/>
      <c r="DM88" s="129"/>
      <c r="DN88" s="130"/>
      <c r="DO88" s="130"/>
      <c r="DP88" s="130"/>
      <c r="DQ88" s="130"/>
      <c r="DR88" s="130"/>
      <c r="DS88" s="130"/>
      <c r="DT88" s="130"/>
      <c r="DU88" s="130"/>
      <c r="DV88" s="130"/>
      <c r="DW88" s="130"/>
      <c r="DX88" s="130"/>
      <c r="DY88" s="130"/>
      <c r="DZ88" s="130"/>
      <c r="EA88" s="130"/>
      <c r="EB88" s="130"/>
      <c r="EC88" s="130"/>
      <c r="ED88" s="130"/>
      <c r="EE88" s="130"/>
      <c r="EF88" s="130"/>
      <c r="EG88" s="125"/>
      <c r="EH88" s="125"/>
      <c r="EI88" s="125"/>
      <c r="EJ88" s="124"/>
      <c r="EK88" s="124"/>
      <c r="EL88" s="124"/>
      <c r="EM88" s="124"/>
      <c r="EN88" s="124"/>
      <c r="EO88" s="124"/>
      <c r="EP88" s="124"/>
      <c r="EQ88" s="124"/>
      <c r="ER88" s="124"/>
      <c r="ES88" s="124"/>
      <c r="ET88" s="124"/>
      <c r="EU88" s="124"/>
      <c r="EV88" s="124"/>
      <c r="EW88" s="124"/>
      <c r="EX88" s="150"/>
    </row>
    <row r="89" spans="1:154" x14ac:dyDescent="0.2">
      <c r="B89" s="131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3"/>
      <c r="AQ89" s="132"/>
      <c r="AR89" s="134"/>
      <c r="AS89" s="135"/>
      <c r="AT89" s="135"/>
      <c r="AU89" s="135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36"/>
      <c r="BR89" s="136"/>
      <c r="BS89" s="136"/>
      <c r="BT89" s="136"/>
      <c r="BU89" s="136"/>
      <c r="BV89" s="136"/>
      <c r="BW89" s="136"/>
      <c r="BX89" s="136"/>
      <c r="BY89" s="136"/>
      <c r="BZ89" s="136"/>
      <c r="CA89" s="136"/>
      <c r="CB89" s="136"/>
      <c r="CC89" s="136"/>
      <c r="CD89" s="136"/>
      <c r="CE89" s="136"/>
      <c r="CF89" s="136"/>
      <c r="CG89" s="136"/>
      <c r="CH89" s="136"/>
      <c r="CI89" s="136"/>
      <c r="CJ89" s="136"/>
      <c r="CK89" s="136"/>
      <c r="CL89" s="136"/>
      <c r="CM89" s="136"/>
      <c r="CN89" s="136"/>
      <c r="CO89" s="136"/>
      <c r="CP89" s="136"/>
      <c r="CQ89" s="136"/>
      <c r="CR89" s="136"/>
      <c r="CS89" s="136"/>
      <c r="CT89" s="136"/>
      <c r="CU89" s="136"/>
      <c r="CV89" s="136"/>
      <c r="CW89" s="136"/>
      <c r="CX89" s="136"/>
      <c r="CY89" s="136"/>
      <c r="CZ89" s="136"/>
      <c r="DA89" s="136"/>
      <c r="DB89" s="136"/>
      <c r="DC89" s="136"/>
      <c r="DD89" s="136"/>
      <c r="DE89" s="136"/>
      <c r="DF89" s="136"/>
      <c r="DG89" s="136"/>
      <c r="DH89" s="136"/>
      <c r="DI89" s="136"/>
      <c r="DJ89" s="136"/>
      <c r="DK89" s="136"/>
      <c r="DL89" s="136"/>
      <c r="DM89" s="136"/>
      <c r="DN89" s="137"/>
      <c r="DO89" s="137"/>
      <c r="DP89" s="137"/>
      <c r="DQ89" s="137"/>
      <c r="DR89" s="137"/>
      <c r="DS89" s="137"/>
      <c r="DT89" s="137"/>
      <c r="DU89" s="137"/>
      <c r="DV89" s="137"/>
      <c r="DW89" s="137"/>
      <c r="DX89" s="137"/>
      <c r="DY89" s="137"/>
      <c r="DZ89" s="137"/>
      <c r="EA89" s="137"/>
      <c r="EB89" s="137"/>
      <c r="EC89" s="137"/>
      <c r="ED89" s="137"/>
      <c r="EE89" s="137"/>
      <c r="EF89" s="137"/>
      <c r="EG89" s="132"/>
      <c r="EH89" s="132"/>
      <c r="EI89" s="132"/>
      <c r="EJ89" s="132"/>
      <c r="EK89" s="132"/>
      <c r="EL89" s="132"/>
      <c r="EM89" s="134"/>
      <c r="EN89" s="132"/>
      <c r="EO89" s="137"/>
      <c r="EP89" s="137"/>
      <c r="EQ89" s="137"/>
      <c r="ER89" s="137"/>
      <c r="ES89" s="137"/>
      <c r="ET89" s="137"/>
      <c r="EU89" s="137"/>
      <c r="EV89" s="137"/>
      <c r="EW89" s="132"/>
      <c r="EX89" s="132"/>
    </row>
    <row r="90" spans="1:154" x14ac:dyDescent="0.2">
      <c r="B90" s="131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3"/>
      <c r="AQ90" s="132"/>
      <c r="AR90" s="134"/>
      <c r="AS90" s="135"/>
      <c r="AT90" s="135"/>
      <c r="AU90" s="135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36"/>
      <c r="BR90" s="136"/>
      <c r="BS90" s="136"/>
      <c r="BT90" s="136"/>
      <c r="BU90" s="136"/>
      <c r="BV90" s="136"/>
      <c r="BW90" s="136"/>
      <c r="BX90" s="136"/>
      <c r="BY90" s="136"/>
      <c r="BZ90" s="136"/>
      <c r="CA90" s="136"/>
      <c r="CB90" s="136"/>
      <c r="CC90" s="136"/>
      <c r="CD90" s="136"/>
      <c r="CE90" s="136"/>
      <c r="CF90" s="136"/>
      <c r="CG90" s="136"/>
      <c r="CH90" s="136"/>
      <c r="CI90" s="136"/>
      <c r="CJ90" s="136"/>
      <c r="CK90" s="136"/>
      <c r="CL90" s="136"/>
      <c r="CM90" s="136"/>
      <c r="CN90" s="136"/>
      <c r="CO90" s="136"/>
      <c r="CP90" s="136"/>
      <c r="CQ90" s="136"/>
      <c r="CR90" s="136"/>
      <c r="CS90" s="136"/>
      <c r="CT90" s="136"/>
      <c r="CU90" s="136"/>
      <c r="CV90" s="136"/>
      <c r="CW90" s="136"/>
      <c r="CX90" s="136"/>
      <c r="CY90" s="136"/>
      <c r="CZ90" s="136"/>
      <c r="DA90" s="136"/>
      <c r="DB90" s="136"/>
      <c r="DC90" s="136"/>
      <c r="DD90" s="136"/>
      <c r="DE90" s="136"/>
      <c r="DF90" s="136"/>
      <c r="DG90" s="136"/>
      <c r="DH90" s="136"/>
      <c r="DI90" s="136"/>
      <c r="DJ90" s="136"/>
      <c r="DK90" s="136"/>
      <c r="DL90" s="136"/>
      <c r="DM90" s="136"/>
      <c r="DN90" s="137"/>
      <c r="DO90" s="137"/>
      <c r="DP90" s="137"/>
      <c r="DQ90" s="137"/>
      <c r="DR90" s="137"/>
      <c r="DS90" s="137"/>
      <c r="DT90" s="137"/>
      <c r="DU90" s="137"/>
      <c r="DV90" s="137"/>
      <c r="DW90" s="137"/>
      <c r="DX90" s="137"/>
      <c r="DY90" s="137"/>
      <c r="DZ90" s="137"/>
      <c r="EA90" s="137"/>
      <c r="EB90" s="137"/>
      <c r="EC90" s="137"/>
      <c r="ED90" s="137"/>
      <c r="EE90" s="137"/>
      <c r="EF90" s="137"/>
      <c r="EG90" s="132"/>
      <c r="EH90" s="132"/>
      <c r="EI90" s="132"/>
      <c r="EJ90" s="132"/>
      <c r="EK90" s="132"/>
      <c r="EL90" s="132"/>
      <c r="EM90" s="134"/>
      <c r="EN90" s="132"/>
      <c r="EO90" s="137"/>
      <c r="EP90" s="137"/>
      <c r="EQ90" s="137"/>
      <c r="ER90" s="137"/>
      <c r="ES90" s="137"/>
      <c r="ET90" s="137"/>
      <c r="EU90" s="137"/>
      <c r="EV90" s="137"/>
      <c r="EW90" s="132"/>
      <c r="EX90" s="132"/>
    </row>
    <row r="91" spans="1:154" x14ac:dyDescent="0.2">
      <c r="B91" s="131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3"/>
      <c r="AQ91" s="132"/>
      <c r="AR91" s="134"/>
      <c r="AS91" s="135"/>
      <c r="AT91" s="135"/>
      <c r="AU91" s="135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36"/>
      <c r="BR91" s="136"/>
      <c r="BS91" s="136"/>
      <c r="BT91" s="136"/>
      <c r="BU91" s="136"/>
      <c r="BV91" s="136"/>
      <c r="BW91" s="136"/>
      <c r="BX91" s="136"/>
      <c r="BY91" s="136"/>
      <c r="BZ91" s="136"/>
      <c r="CA91" s="136"/>
      <c r="CB91" s="136"/>
      <c r="CC91" s="136"/>
      <c r="CD91" s="136"/>
      <c r="CE91" s="136"/>
      <c r="CF91" s="136"/>
      <c r="CG91" s="136"/>
      <c r="CH91" s="136"/>
      <c r="CI91" s="136"/>
      <c r="CJ91" s="136"/>
      <c r="CK91" s="136"/>
      <c r="CL91" s="136"/>
      <c r="CM91" s="136"/>
      <c r="CN91" s="136"/>
      <c r="CO91" s="136"/>
      <c r="CP91" s="136"/>
      <c r="CQ91" s="136"/>
      <c r="CR91" s="136"/>
      <c r="CS91" s="136"/>
      <c r="CT91" s="136"/>
      <c r="CU91" s="136"/>
      <c r="CV91" s="136"/>
      <c r="CW91" s="136"/>
      <c r="CX91" s="136"/>
      <c r="CY91" s="136"/>
      <c r="CZ91" s="136"/>
      <c r="DA91" s="136"/>
      <c r="DB91" s="136"/>
      <c r="DC91" s="136"/>
      <c r="DD91" s="136"/>
      <c r="DE91" s="136"/>
      <c r="DF91" s="136"/>
      <c r="DG91" s="136"/>
      <c r="DH91" s="136"/>
      <c r="DI91" s="136"/>
      <c r="DJ91" s="136"/>
      <c r="DK91" s="136"/>
      <c r="DL91" s="136"/>
      <c r="DM91" s="136"/>
      <c r="DN91" s="137"/>
      <c r="DO91" s="137"/>
      <c r="DP91" s="137"/>
      <c r="DQ91" s="137"/>
      <c r="DR91" s="137"/>
      <c r="DS91" s="137"/>
      <c r="DT91" s="137"/>
      <c r="DU91" s="137"/>
      <c r="DV91" s="137"/>
      <c r="DW91" s="137"/>
      <c r="DX91" s="137"/>
      <c r="DY91" s="137"/>
      <c r="DZ91" s="137"/>
      <c r="EA91" s="137"/>
      <c r="EB91" s="137"/>
      <c r="EC91" s="137"/>
      <c r="ED91" s="137"/>
      <c r="EE91" s="137"/>
      <c r="EF91" s="137"/>
      <c r="EG91" s="132"/>
      <c r="EH91" s="132"/>
      <c r="EI91" s="132"/>
      <c r="EJ91" s="132"/>
      <c r="EK91" s="132"/>
      <c r="EL91" s="132"/>
      <c r="EM91" s="134"/>
      <c r="EN91" s="132"/>
      <c r="EO91" s="137"/>
      <c r="EP91" s="137"/>
      <c r="EQ91" s="137"/>
      <c r="ER91" s="137"/>
      <c r="ES91" s="137"/>
      <c r="ET91" s="137"/>
      <c r="EU91" s="137"/>
      <c r="EV91" s="137"/>
      <c r="EW91" s="132"/>
      <c r="EX91" s="132"/>
    </row>
    <row r="92" spans="1:154" x14ac:dyDescent="0.2">
      <c r="B92" s="13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  <c r="AO92" s="132"/>
      <c r="AP92" s="133"/>
      <c r="AQ92" s="132"/>
      <c r="AR92" s="134"/>
      <c r="AS92" s="135"/>
      <c r="AT92" s="135"/>
      <c r="AU92" s="135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6"/>
      <c r="BR92" s="136"/>
      <c r="BS92" s="136"/>
      <c r="BT92" s="136"/>
      <c r="BU92" s="136"/>
      <c r="BV92" s="136"/>
      <c r="BW92" s="136"/>
      <c r="BX92" s="136"/>
      <c r="BY92" s="136"/>
      <c r="BZ92" s="136"/>
      <c r="CA92" s="136"/>
      <c r="CB92" s="136"/>
      <c r="CC92" s="136"/>
      <c r="CD92" s="136"/>
      <c r="CE92" s="136"/>
      <c r="CF92" s="136"/>
      <c r="CG92" s="136"/>
      <c r="CH92" s="136"/>
      <c r="CI92" s="136"/>
      <c r="CJ92" s="136"/>
      <c r="CK92" s="136"/>
      <c r="CL92" s="136"/>
      <c r="CM92" s="136"/>
      <c r="CN92" s="136"/>
      <c r="CO92" s="136"/>
      <c r="CP92" s="136"/>
      <c r="CQ92" s="136"/>
      <c r="CR92" s="136"/>
      <c r="CS92" s="136"/>
      <c r="CT92" s="136"/>
      <c r="CU92" s="136"/>
      <c r="CV92" s="136"/>
      <c r="CW92" s="136"/>
      <c r="CX92" s="136"/>
      <c r="CY92" s="136"/>
      <c r="CZ92" s="136"/>
      <c r="DA92" s="136"/>
      <c r="DB92" s="136"/>
      <c r="DC92" s="136"/>
      <c r="DD92" s="136"/>
      <c r="DE92" s="136"/>
      <c r="DF92" s="136"/>
      <c r="DG92" s="136"/>
      <c r="DH92" s="136"/>
      <c r="DI92" s="136"/>
      <c r="DJ92" s="136"/>
      <c r="DK92" s="136"/>
      <c r="DL92" s="136"/>
      <c r="DM92" s="136"/>
      <c r="DN92" s="137"/>
      <c r="DO92" s="137"/>
      <c r="DP92" s="137"/>
      <c r="DQ92" s="137"/>
      <c r="DR92" s="137"/>
      <c r="DS92" s="137"/>
      <c r="DT92" s="137"/>
      <c r="DU92" s="137"/>
      <c r="DV92" s="137"/>
      <c r="DW92" s="137"/>
      <c r="DX92" s="137"/>
      <c r="DY92" s="137"/>
      <c r="DZ92" s="137"/>
      <c r="EA92" s="137"/>
      <c r="EB92" s="137"/>
      <c r="EC92" s="137"/>
      <c r="ED92" s="137"/>
      <c r="EE92" s="137"/>
      <c r="EF92" s="137"/>
      <c r="EG92" s="132"/>
      <c r="EH92" s="132"/>
      <c r="EI92" s="132"/>
      <c r="EJ92" s="132"/>
      <c r="EK92" s="132"/>
      <c r="EL92" s="132"/>
      <c r="EM92" s="134"/>
      <c r="EN92" s="132"/>
      <c r="EO92" s="137"/>
      <c r="EP92" s="137"/>
      <c r="EQ92" s="137"/>
      <c r="ER92" s="137"/>
      <c r="ES92" s="137"/>
      <c r="ET92" s="137"/>
      <c r="EU92" s="137"/>
      <c r="EV92" s="137"/>
      <c r="EW92" s="132"/>
      <c r="EX92" s="132"/>
    </row>
    <row r="93" spans="1:154" x14ac:dyDescent="0.2"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3"/>
      <c r="AQ93" s="132"/>
      <c r="AR93" s="134"/>
      <c r="AS93" s="135"/>
      <c r="AT93" s="135"/>
      <c r="AU93" s="135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6"/>
      <c r="BR93" s="136"/>
      <c r="BS93" s="136"/>
      <c r="BT93" s="136"/>
      <c r="BU93" s="136"/>
      <c r="BV93" s="136"/>
      <c r="BW93" s="136"/>
      <c r="BX93" s="136"/>
      <c r="BY93" s="136"/>
      <c r="BZ93" s="136"/>
      <c r="CA93" s="136"/>
      <c r="CB93" s="136"/>
      <c r="CC93" s="136"/>
      <c r="CD93" s="136"/>
      <c r="CE93" s="136"/>
      <c r="CF93" s="136"/>
      <c r="CG93" s="136"/>
      <c r="CH93" s="136"/>
      <c r="CI93" s="136"/>
      <c r="CJ93" s="136"/>
      <c r="CK93" s="136"/>
      <c r="CL93" s="136"/>
      <c r="CM93" s="136"/>
      <c r="CN93" s="136"/>
      <c r="CO93" s="136"/>
      <c r="CP93" s="136"/>
      <c r="CQ93" s="136"/>
      <c r="CR93" s="136"/>
      <c r="CS93" s="136"/>
      <c r="CT93" s="136"/>
      <c r="CU93" s="136"/>
      <c r="CV93" s="136"/>
      <c r="CW93" s="136"/>
      <c r="CX93" s="136"/>
      <c r="CY93" s="136"/>
      <c r="CZ93" s="136"/>
      <c r="DA93" s="136"/>
      <c r="DB93" s="136"/>
      <c r="DC93" s="136"/>
      <c r="DD93" s="136"/>
      <c r="DE93" s="136"/>
      <c r="DF93" s="136"/>
      <c r="DG93" s="136"/>
      <c r="DH93" s="136"/>
      <c r="DI93" s="136"/>
      <c r="DJ93" s="136"/>
      <c r="DK93" s="136"/>
      <c r="DL93" s="136"/>
      <c r="DM93" s="136"/>
      <c r="DN93" s="137"/>
      <c r="DO93" s="137"/>
      <c r="DP93" s="137"/>
      <c r="DQ93" s="137"/>
      <c r="DR93" s="137"/>
      <c r="DS93" s="137"/>
      <c r="DT93" s="137"/>
      <c r="DU93" s="137"/>
      <c r="DV93" s="137"/>
      <c r="DW93" s="137"/>
      <c r="DX93" s="137"/>
      <c r="DY93" s="137"/>
      <c r="DZ93" s="137"/>
      <c r="EA93" s="137"/>
      <c r="EB93" s="137"/>
      <c r="EC93" s="137"/>
      <c r="ED93" s="137"/>
      <c r="EE93" s="137"/>
      <c r="EF93" s="137"/>
      <c r="EG93" s="132"/>
      <c r="EH93" s="132"/>
      <c r="EI93" s="132"/>
      <c r="EJ93" s="132"/>
      <c r="EK93" s="132"/>
      <c r="EL93" s="132"/>
      <c r="EM93" s="134"/>
      <c r="EN93" s="132"/>
      <c r="EO93" s="137"/>
      <c r="EP93" s="137"/>
      <c r="EQ93" s="137"/>
      <c r="ER93" s="137"/>
      <c r="ES93" s="137"/>
      <c r="ET93" s="137"/>
      <c r="EU93" s="137"/>
      <c r="EV93" s="137"/>
      <c r="EW93" s="132"/>
      <c r="EX93" s="132"/>
    </row>
    <row r="94" spans="1:154" x14ac:dyDescent="0.2">
      <c r="B94" s="138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3"/>
      <c r="AQ94" s="132"/>
      <c r="AR94" s="134"/>
      <c r="AS94" s="135"/>
      <c r="AT94" s="135"/>
      <c r="AU94" s="135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  <c r="BP94" s="136"/>
      <c r="BQ94" s="136"/>
      <c r="BR94" s="136"/>
      <c r="BS94" s="136"/>
      <c r="BT94" s="136"/>
      <c r="BU94" s="136"/>
      <c r="BV94" s="136"/>
      <c r="BW94" s="136"/>
      <c r="BX94" s="136"/>
      <c r="BY94" s="136"/>
      <c r="BZ94" s="136"/>
      <c r="CA94" s="136"/>
      <c r="CB94" s="136"/>
      <c r="CC94" s="136"/>
      <c r="CD94" s="136"/>
      <c r="CE94" s="136"/>
      <c r="CF94" s="136"/>
      <c r="CG94" s="136"/>
      <c r="CH94" s="136"/>
      <c r="CI94" s="136"/>
      <c r="CJ94" s="136"/>
      <c r="CK94" s="136"/>
      <c r="CL94" s="136"/>
      <c r="CM94" s="136"/>
      <c r="CN94" s="136"/>
      <c r="CO94" s="136"/>
      <c r="CP94" s="136"/>
      <c r="CQ94" s="136"/>
      <c r="CR94" s="136"/>
      <c r="CS94" s="136"/>
      <c r="CT94" s="136"/>
      <c r="CU94" s="136"/>
      <c r="CV94" s="136"/>
      <c r="CW94" s="136"/>
      <c r="CX94" s="136"/>
      <c r="CY94" s="136"/>
      <c r="CZ94" s="136"/>
      <c r="DA94" s="136"/>
      <c r="DB94" s="136"/>
      <c r="DC94" s="136"/>
      <c r="DD94" s="136"/>
      <c r="DE94" s="136"/>
      <c r="DF94" s="136"/>
      <c r="DG94" s="136"/>
      <c r="DH94" s="136"/>
      <c r="DI94" s="136"/>
      <c r="DJ94" s="136"/>
      <c r="DK94" s="136"/>
      <c r="DL94" s="136"/>
      <c r="DM94" s="136"/>
      <c r="DN94" s="137"/>
      <c r="DO94" s="137"/>
      <c r="DP94" s="137"/>
      <c r="DQ94" s="137"/>
      <c r="DR94" s="137"/>
      <c r="DS94" s="137"/>
      <c r="DT94" s="137"/>
      <c r="DU94" s="137"/>
      <c r="DV94" s="137"/>
      <c r="DW94" s="137"/>
      <c r="DX94" s="137"/>
      <c r="DY94" s="137"/>
      <c r="DZ94" s="137"/>
      <c r="EA94" s="137"/>
      <c r="EB94" s="137"/>
      <c r="EC94" s="137"/>
      <c r="ED94" s="137"/>
      <c r="EE94" s="137"/>
      <c r="EF94" s="137"/>
      <c r="EG94" s="132"/>
      <c r="EH94" s="132"/>
      <c r="EI94" s="132"/>
      <c r="EJ94" s="132"/>
      <c r="EK94" s="132"/>
      <c r="EL94" s="132"/>
      <c r="EM94" s="134"/>
      <c r="EN94" s="132"/>
      <c r="EO94" s="137"/>
      <c r="EP94" s="137"/>
      <c r="EQ94" s="137"/>
      <c r="ER94" s="137"/>
      <c r="ES94" s="137"/>
      <c r="ET94" s="137"/>
      <c r="EU94" s="137"/>
      <c r="EV94" s="137"/>
      <c r="EW94" s="132"/>
      <c r="EX94" s="132"/>
    </row>
    <row r="95" spans="1:154" x14ac:dyDescent="0.2">
      <c r="B95" s="131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3"/>
      <c r="AQ95" s="132"/>
      <c r="AR95" s="134"/>
      <c r="AS95" s="135"/>
      <c r="AT95" s="135"/>
      <c r="AU95" s="135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6"/>
      <c r="BW95" s="136"/>
      <c r="BX95" s="136"/>
      <c r="BY95" s="136"/>
      <c r="BZ95" s="136"/>
      <c r="CA95" s="136"/>
      <c r="CB95" s="136"/>
      <c r="CC95" s="136"/>
      <c r="CD95" s="136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6"/>
      <c r="CP95" s="136"/>
      <c r="CQ95" s="136"/>
      <c r="CR95" s="136"/>
      <c r="CS95" s="136"/>
      <c r="CT95" s="136"/>
      <c r="CU95" s="136"/>
      <c r="CV95" s="136"/>
      <c r="CW95" s="136"/>
      <c r="CX95" s="136"/>
      <c r="CY95" s="136"/>
      <c r="CZ95" s="136"/>
      <c r="DA95" s="136"/>
      <c r="DB95" s="136"/>
      <c r="DC95" s="136"/>
      <c r="DD95" s="136"/>
      <c r="DE95" s="136"/>
      <c r="DF95" s="136"/>
      <c r="DG95" s="136"/>
      <c r="DH95" s="136"/>
      <c r="DI95" s="136"/>
      <c r="DJ95" s="136"/>
      <c r="DK95" s="136"/>
      <c r="DL95" s="136"/>
      <c r="DM95" s="136"/>
      <c r="DN95" s="137"/>
      <c r="DO95" s="137"/>
      <c r="DP95" s="137"/>
      <c r="DQ95" s="137"/>
      <c r="DR95" s="137"/>
      <c r="DS95" s="137"/>
      <c r="DT95" s="137"/>
      <c r="DU95" s="137"/>
      <c r="DV95" s="137"/>
      <c r="DW95" s="137"/>
      <c r="DX95" s="137"/>
      <c r="DY95" s="137"/>
      <c r="DZ95" s="137"/>
      <c r="EA95" s="137"/>
      <c r="EB95" s="137"/>
      <c r="EC95" s="137"/>
      <c r="ED95" s="137"/>
      <c r="EE95" s="137"/>
      <c r="EF95" s="137"/>
      <c r="EG95" s="132"/>
      <c r="EH95" s="132"/>
      <c r="EI95" s="132"/>
      <c r="EJ95" s="132"/>
      <c r="EK95" s="132"/>
      <c r="EL95" s="132"/>
      <c r="EM95" s="134"/>
      <c r="EN95" s="132"/>
      <c r="EO95" s="137"/>
      <c r="EP95" s="137"/>
      <c r="EQ95" s="137"/>
      <c r="ER95" s="137"/>
      <c r="ES95" s="137"/>
      <c r="ET95" s="137"/>
      <c r="EU95" s="137"/>
      <c r="EV95" s="137"/>
      <c r="EW95" s="132"/>
      <c r="EX95" s="132"/>
    </row>
    <row r="96" spans="1:154" x14ac:dyDescent="0.2">
      <c r="B96" s="131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3"/>
      <c r="AQ96" s="132"/>
      <c r="AR96" s="134"/>
      <c r="AS96" s="135"/>
      <c r="AT96" s="135"/>
      <c r="AU96" s="135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6"/>
      <c r="BK96" s="136"/>
      <c r="BL96" s="136"/>
      <c r="BM96" s="136"/>
      <c r="BN96" s="136"/>
      <c r="BO96" s="136"/>
      <c r="BP96" s="136"/>
      <c r="BQ96" s="136"/>
      <c r="BR96" s="136"/>
      <c r="BS96" s="136"/>
      <c r="BT96" s="136"/>
      <c r="BU96" s="136"/>
      <c r="BV96" s="136"/>
      <c r="BW96" s="136"/>
      <c r="BX96" s="136"/>
      <c r="BY96" s="136"/>
      <c r="BZ96" s="136"/>
      <c r="CA96" s="136"/>
      <c r="CB96" s="136"/>
      <c r="CC96" s="136"/>
      <c r="CD96" s="136"/>
      <c r="CE96" s="136"/>
      <c r="CF96" s="136"/>
      <c r="CG96" s="136"/>
      <c r="CH96" s="136"/>
      <c r="CI96" s="136"/>
      <c r="CJ96" s="136"/>
      <c r="CK96" s="136"/>
      <c r="CL96" s="136"/>
      <c r="CM96" s="136"/>
      <c r="CN96" s="136"/>
      <c r="CO96" s="136"/>
      <c r="CP96" s="136"/>
      <c r="CQ96" s="136"/>
      <c r="CR96" s="136"/>
      <c r="CS96" s="136"/>
      <c r="CT96" s="136"/>
      <c r="CU96" s="136"/>
      <c r="CV96" s="136"/>
      <c r="CW96" s="136"/>
      <c r="CX96" s="136"/>
      <c r="CY96" s="136"/>
      <c r="CZ96" s="136"/>
      <c r="DA96" s="136"/>
      <c r="DB96" s="136"/>
      <c r="DC96" s="136"/>
      <c r="DD96" s="136"/>
      <c r="DE96" s="136"/>
      <c r="DF96" s="136"/>
      <c r="DG96" s="136"/>
      <c r="DH96" s="136"/>
      <c r="DI96" s="136"/>
      <c r="DJ96" s="136"/>
      <c r="DK96" s="136"/>
      <c r="DL96" s="136"/>
      <c r="DM96" s="136"/>
      <c r="DN96" s="137"/>
      <c r="DO96" s="137"/>
      <c r="DP96" s="137"/>
      <c r="DQ96" s="137"/>
      <c r="DR96" s="137"/>
      <c r="DS96" s="137"/>
      <c r="DT96" s="137"/>
      <c r="DU96" s="137"/>
      <c r="DV96" s="137"/>
      <c r="DW96" s="137"/>
      <c r="DX96" s="137"/>
      <c r="DY96" s="137"/>
      <c r="DZ96" s="137"/>
      <c r="EA96" s="137"/>
      <c r="EB96" s="137"/>
      <c r="EC96" s="137"/>
      <c r="ED96" s="137"/>
      <c r="EE96" s="137"/>
      <c r="EF96" s="137"/>
      <c r="EG96" s="132"/>
      <c r="EH96" s="132"/>
      <c r="EI96" s="132"/>
      <c r="EJ96" s="132"/>
      <c r="EK96" s="132"/>
      <c r="EL96" s="132"/>
      <c r="EM96" s="134"/>
      <c r="EN96" s="132"/>
      <c r="EO96" s="137"/>
      <c r="EP96" s="137"/>
      <c r="EQ96" s="137"/>
      <c r="ER96" s="137"/>
      <c r="ES96" s="137"/>
      <c r="ET96" s="137"/>
      <c r="EU96" s="137"/>
      <c r="EV96" s="137"/>
      <c r="EW96" s="132"/>
      <c r="EX96" s="132"/>
    </row>
    <row r="97" spans="2:154" x14ac:dyDescent="0.2">
      <c r="B97" s="131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3"/>
      <c r="AQ97" s="132"/>
      <c r="AR97" s="134"/>
      <c r="AS97" s="135"/>
      <c r="AT97" s="135"/>
      <c r="AU97" s="135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136"/>
      <c r="CR97" s="136"/>
      <c r="CS97" s="136"/>
      <c r="CT97" s="136"/>
      <c r="CU97" s="136"/>
      <c r="CV97" s="136"/>
      <c r="CW97" s="136"/>
      <c r="CX97" s="136"/>
      <c r="CY97" s="136"/>
      <c r="CZ97" s="136"/>
      <c r="DA97" s="136"/>
      <c r="DB97" s="136"/>
      <c r="DC97" s="136"/>
      <c r="DD97" s="136"/>
      <c r="DE97" s="136"/>
      <c r="DF97" s="136"/>
      <c r="DG97" s="136"/>
      <c r="DH97" s="136"/>
      <c r="DI97" s="136"/>
      <c r="DJ97" s="136"/>
      <c r="DK97" s="136"/>
      <c r="DL97" s="136"/>
      <c r="DM97" s="136"/>
      <c r="DN97" s="137"/>
      <c r="DO97" s="137"/>
      <c r="DP97" s="137"/>
      <c r="DQ97" s="137"/>
      <c r="DR97" s="137"/>
      <c r="DS97" s="137"/>
      <c r="DT97" s="137"/>
      <c r="DU97" s="137"/>
      <c r="DV97" s="137"/>
      <c r="DW97" s="137"/>
      <c r="DX97" s="137"/>
      <c r="DY97" s="137"/>
      <c r="DZ97" s="137"/>
      <c r="EA97" s="137"/>
      <c r="EB97" s="137"/>
      <c r="EC97" s="137"/>
      <c r="ED97" s="137"/>
      <c r="EE97" s="137"/>
      <c r="EF97" s="137"/>
      <c r="EG97" s="132"/>
      <c r="EH97" s="132"/>
      <c r="EI97" s="132"/>
      <c r="EJ97" s="132"/>
      <c r="EK97" s="132"/>
      <c r="EL97" s="132"/>
      <c r="EM97" s="134"/>
      <c r="EN97" s="132"/>
      <c r="EO97" s="137"/>
      <c r="EP97" s="137"/>
      <c r="EQ97" s="137"/>
      <c r="ER97" s="137"/>
      <c r="ES97" s="137"/>
      <c r="ET97" s="137"/>
      <c r="EU97" s="137"/>
      <c r="EV97" s="137"/>
      <c r="EW97" s="132"/>
      <c r="EX97" s="132"/>
    </row>
    <row r="98" spans="2:154" x14ac:dyDescent="0.2">
      <c r="B98" s="131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3"/>
      <c r="AQ98" s="132"/>
      <c r="AR98" s="134"/>
      <c r="AS98" s="135"/>
      <c r="AT98" s="135"/>
      <c r="AU98" s="135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/>
      <c r="BF98" s="136"/>
      <c r="BG98" s="136"/>
      <c r="BH98" s="136"/>
      <c r="BI98" s="136"/>
      <c r="BJ98" s="136"/>
      <c r="BK98" s="136"/>
      <c r="BL98" s="136"/>
      <c r="BM98" s="136"/>
      <c r="BN98" s="136"/>
      <c r="BO98" s="136"/>
      <c r="BP98" s="136"/>
      <c r="BQ98" s="136"/>
      <c r="BR98" s="136"/>
      <c r="BS98" s="136"/>
      <c r="BT98" s="136"/>
      <c r="BU98" s="136"/>
      <c r="BV98" s="136"/>
      <c r="BW98" s="136"/>
      <c r="BX98" s="136"/>
      <c r="BY98" s="136"/>
      <c r="BZ98" s="136"/>
      <c r="CA98" s="136"/>
      <c r="CB98" s="136"/>
      <c r="CC98" s="136"/>
      <c r="CD98" s="136"/>
      <c r="CE98" s="136"/>
      <c r="CF98" s="136"/>
      <c r="CG98" s="136"/>
      <c r="CH98" s="136"/>
      <c r="CI98" s="136"/>
      <c r="CJ98" s="136"/>
      <c r="CK98" s="136"/>
      <c r="CL98" s="136"/>
      <c r="CM98" s="136"/>
      <c r="CN98" s="136"/>
      <c r="CO98" s="136"/>
      <c r="CP98" s="136"/>
      <c r="CQ98" s="136"/>
      <c r="CR98" s="136"/>
      <c r="CS98" s="136"/>
      <c r="CT98" s="136"/>
      <c r="CU98" s="136"/>
      <c r="CV98" s="136"/>
      <c r="CW98" s="136"/>
      <c r="CX98" s="136"/>
      <c r="CY98" s="136"/>
      <c r="CZ98" s="136"/>
      <c r="DA98" s="136"/>
      <c r="DB98" s="136"/>
      <c r="DC98" s="136"/>
      <c r="DD98" s="136"/>
      <c r="DE98" s="136"/>
      <c r="DF98" s="136"/>
      <c r="DG98" s="136"/>
      <c r="DH98" s="136"/>
      <c r="DI98" s="136"/>
      <c r="DJ98" s="136"/>
      <c r="DK98" s="136"/>
      <c r="DL98" s="136"/>
      <c r="DM98" s="136"/>
      <c r="DN98" s="137"/>
      <c r="DO98" s="137"/>
      <c r="DP98" s="137"/>
      <c r="DQ98" s="137"/>
      <c r="DR98" s="137"/>
      <c r="DS98" s="137"/>
      <c r="DT98" s="137"/>
      <c r="DU98" s="137"/>
      <c r="DV98" s="137"/>
      <c r="DW98" s="137"/>
      <c r="DX98" s="137"/>
      <c r="DY98" s="137"/>
      <c r="DZ98" s="137"/>
      <c r="EA98" s="137"/>
      <c r="EB98" s="137"/>
      <c r="EC98" s="137"/>
      <c r="ED98" s="137"/>
      <c r="EE98" s="137"/>
      <c r="EF98" s="137"/>
      <c r="EG98" s="132"/>
      <c r="EH98" s="132"/>
      <c r="EI98" s="132"/>
      <c r="EJ98" s="132"/>
      <c r="EK98" s="132"/>
      <c r="EL98" s="132"/>
      <c r="EM98" s="134"/>
      <c r="EN98" s="132"/>
      <c r="EO98" s="137"/>
      <c r="EP98" s="137"/>
      <c r="EQ98" s="137"/>
      <c r="ER98" s="137"/>
      <c r="ES98" s="137"/>
      <c r="ET98" s="137"/>
      <c r="EU98" s="137"/>
      <c r="EV98" s="137"/>
      <c r="EW98" s="132"/>
      <c r="EX98" s="132"/>
    </row>
    <row r="99" spans="2:154" x14ac:dyDescent="0.2">
      <c r="B99" s="131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3"/>
      <c r="AQ99" s="132"/>
      <c r="AR99" s="134"/>
      <c r="AS99" s="135"/>
      <c r="AT99" s="135"/>
      <c r="AU99" s="135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  <c r="BI99" s="136"/>
      <c r="BJ99" s="136"/>
      <c r="BK99" s="136"/>
      <c r="BL99" s="136"/>
      <c r="BM99" s="136"/>
      <c r="BN99" s="136"/>
      <c r="BO99" s="136"/>
      <c r="BP99" s="136"/>
      <c r="BQ99" s="136"/>
      <c r="BR99" s="136"/>
      <c r="BS99" s="136"/>
      <c r="BT99" s="136"/>
      <c r="BU99" s="136"/>
      <c r="BV99" s="136"/>
      <c r="BW99" s="136"/>
      <c r="BX99" s="136"/>
      <c r="BY99" s="136"/>
      <c r="BZ99" s="136"/>
      <c r="CA99" s="136"/>
      <c r="CB99" s="136"/>
      <c r="CC99" s="136"/>
      <c r="CD99" s="136"/>
      <c r="CE99" s="136"/>
      <c r="CF99" s="136"/>
      <c r="CG99" s="136"/>
      <c r="CH99" s="136"/>
      <c r="CI99" s="136"/>
      <c r="CJ99" s="136"/>
      <c r="CK99" s="136"/>
      <c r="CL99" s="136"/>
      <c r="CM99" s="136"/>
      <c r="CN99" s="136"/>
      <c r="CO99" s="136"/>
      <c r="CP99" s="136"/>
      <c r="CQ99" s="136"/>
      <c r="CR99" s="136"/>
      <c r="CS99" s="136"/>
      <c r="CT99" s="136"/>
      <c r="CU99" s="136"/>
      <c r="CV99" s="136"/>
      <c r="CW99" s="136"/>
      <c r="CX99" s="136"/>
      <c r="CY99" s="136"/>
      <c r="CZ99" s="136"/>
      <c r="DA99" s="136"/>
      <c r="DB99" s="136"/>
      <c r="DC99" s="136"/>
      <c r="DD99" s="136"/>
      <c r="DE99" s="136"/>
      <c r="DF99" s="136"/>
      <c r="DG99" s="136"/>
      <c r="DH99" s="136"/>
      <c r="DI99" s="136"/>
      <c r="DJ99" s="136"/>
      <c r="DK99" s="136"/>
      <c r="DL99" s="136"/>
      <c r="DM99" s="136"/>
      <c r="DN99" s="137"/>
      <c r="DO99" s="137"/>
      <c r="DP99" s="137"/>
      <c r="DQ99" s="137"/>
      <c r="DR99" s="137"/>
      <c r="DS99" s="137"/>
      <c r="DT99" s="137"/>
      <c r="DU99" s="137"/>
      <c r="DV99" s="137"/>
      <c r="DW99" s="137"/>
      <c r="DX99" s="137"/>
      <c r="DY99" s="137"/>
      <c r="DZ99" s="137"/>
      <c r="EA99" s="137"/>
      <c r="EB99" s="137"/>
      <c r="EC99" s="137"/>
      <c r="ED99" s="137"/>
      <c r="EE99" s="137"/>
      <c r="EF99" s="137"/>
      <c r="EG99" s="132"/>
      <c r="EH99" s="132"/>
      <c r="EI99" s="132"/>
      <c r="EJ99" s="132"/>
      <c r="EK99" s="132"/>
      <c r="EL99" s="132"/>
      <c r="EM99" s="134"/>
      <c r="EN99" s="132"/>
      <c r="EO99" s="137"/>
      <c r="EP99" s="137"/>
      <c r="EQ99" s="137"/>
      <c r="ER99" s="137"/>
      <c r="ES99" s="137"/>
      <c r="ET99" s="137"/>
      <c r="EU99" s="137"/>
      <c r="EV99" s="137"/>
      <c r="EW99" s="132"/>
      <c r="EX99" s="132"/>
    </row>
    <row r="100" spans="2:154" x14ac:dyDescent="0.2">
      <c r="B100" s="131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2"/>
      <c r="AL100" s="132"/>
      <c r="AM100" s="132"/>
      <c r="AN100" s="132"/>
      <c r="AO100" s="132"/>
      <c r="AP100" s="133"/>
      <c r="AQ100" s="132"/>
      <c r="AR100" s="134"/>
      <c r="AS100" s="135"/>
      <c r="AT100" s="135"/>
      <c r="AU100" s="135"/>
      <c r="AV100" s="136"/>
      <c r="AW100" s="136"/>
      <c r="AX100" s="136"/>
      <c r="AY100" s="136"/>
      <c r="AZ100" s="136"/>
      <c r="BA100" s="136"/>
      <c r="BB100" s="136"/>
      <c r="BC100" s="136"/>
      <c r="BD100" s="136"/>
      <c r="BE100" s="136"/>
      <c r="BF100" s="136"/>
      <c r="BG100" s="136"/>
      <c r="BH100" s="136"/>
      <c r="BI100" s="136"/>
      <c r="BJ100" s="136"/>
      <c r="BK100" s="136"/>
      <c r="BL100" s="136"/>
      <c r="BM100" s="136"/>
      <c r="BN100" s="136"/>
      <c r="BO100" s="136"/>
      <c r="BP100" s="136"/>
      <c r="BQ100" s="136"/>
      <c r="BR100" s="136"/>
      <c r="BS100" s="136"/>
      <c r="BT100" s="136"/>
      <c r="BU100" s="136"/>
      <c r="BV100" s="136"/>
      <c r="BW100" s="136"/>
      <c r="BX100" s="136"/>
      <c r="BY100" s="136"/>
      <c r="BZ100" s="136"/>
      <c r="CA100" s="136"/>
      <c r="CB100" s="136"/>
      <c r="CC100" s="136"/>
      <c r="CD100" s="136"/>
      <c r="CE100" s="136"/>
      <c r="CF100" s="136"/>
      <c r="CG100" s="136"/>
      <c r="CH100" s="136"/>
      <c r="CI100" s="136"/>
      <c r="CJ100" s="136"/>
      <c r="CK100" s="136"/>
      <c r="CL100" s="136"/>
      <c r="CM100" s="136"/>
      <c r="CN100" s="136"/>
      <c r="CO100" s="136"/>
      <c r="CP100" s="136"/>
      <c r="CQ100" s="136"/>
      <c r="CR100" s="136"/>
      <c r="CS100" s="136"/>
      <c r="CT100" s="136"/>
      <c r="CU100" s="136"/>
      <c r="CV100" s="136"/>
      <c r="CW100" s="136"/>
      <c r="CX100" s="136"/>
      <c r="CY100" s="136"/>
      <c r="CZ100" s="136"/>
      <c r="DA100" s="136"/>
      <c r="DB100" s="136"/>
      <c r="DC100" s="136"/>
      <c r="DD100" s="136"/>
      <c r="DE100" s="136"/>
      <c r="DF100" s="136"/>
      <c r="DG100" s="136"/>
      <c r="DH100" s="136"/>
      <c r="DI100" s="136"/>
      <c r="DJ100" s="136"/>
      <c r="DK100" s="136"/>
      <c r="DL100" s="136"/>
      <c r="DM100" s="136"/>
      <c r="DN100" s="137"/>
      <c r="DO100" s="137"/>
      <c r="DP100" s="137"/>
      <c r="DQ100" s="137"/>
      <c r="DR100" s="137"/>
      <c r="DS100" s="137"/>
      <c r="DT100" s="137"/>
      <c r="DU100" s="137"/>
      <c r="DV100" s="137"/>
      <c r="DW100" s="137"/>
      <c r="DX100" s="137"/>
      <c r="DY100" s="137"/>
      <c r="DZ100" s="137"/>
      <c r="EA100" s="137"/>
      <c r="EB100" s="137"/>
      <c r="EC100" s="137"/>
      <c r="ED100" s="137"/>
      <c r="EE100" s="137"/>
      <c r="EF100" s="137"/>
      <c r="EG100" s="132"/>
      <c r="EH100" s="132"/>
      <c r="EI100" s="132"/>
      <c r="EJ100" s="132"/>
      <c r="EK100" s="132"/>
      <c r="EL100" s="132"/>
      <c r="EM100" s="134"/>
      <c r="EN100" s="132"/>
      <c r="EO100" s="137"/>
      <c r="EP100" s="137"/>
      <c r="EQ100" s="137"/>
      <c r="ER100" s="137"/>
      <c r="ES100" s="137"/>
      <c r="ET100" s="137"/>
      <c r="EU100" s="137"/>
      <c r="EV100" s="137"/>
      <c r="EW100" s="132"/>
      <c r="EX100" s="132"/>
    </row>
    <row r="101" spans="2:154" x14ac:dyDescent="0.2">
      <c r="B101" s="131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3"/>
      <c r="AQ101" s="132"/>
      <c r="AR101" s="134"/>
      <c r="AS101" s="135"/>
      <c r="AT101" s="135"/>
      <c r="AU101" s="135"/>
      <c r="AV101" s="136"/>
      <c r="AW101" s="136"/>
      <c r="AX101" s="136"/>
      <c r="AY101" s="136"/>
      <c r="AZ101" s="136"/>
      <c r="BA101" s="136"/>
      <c r="BB101" s="136"/>
      <c r="BC101" s="136"/>
      <c r="BD101" s="136"/>
      <c r="BE101" s="136"/>
      <c r="BF101" s="136"/>
      <c r="BG101" s="136"/>
      <c r="BH101" s="136"/>
      <c r="BI101" s="136"/>
      <c r="BJ101" s="136"/>
      <c r="BK101" s="136"/>
      <c r="BL101" s="136"/>
      <c r="BM101" s="136"/>
      <c r="BN101" s="136"/>
      <c r="BO101" s="136"/>
      <c r="BP101" s="136"/>
      <c r="BQ101" s="136"/>
      <c r="BR101" s="136"/>
      <c r="BS101" s="136"/>
      <c r="BT101" s="136"/>
      <c r="BU101" s="136"/>
      <c r="BV101" s="136"/>
      <c r="BW101" s="136"/>
      <c r="BX101" s="136"/>
      <c r="BY101" s="136"/>
      <c r="BZ101" s="136"/>
      <c r="CA101" s="136"/>
      <c r="CB101" s="136"/>
      <c r="CC101" s="136"/>
      <c r="CD101" s="136"/>
      <c r="CE101" s="136"/>
      <c r="CF101" s="136"/>
      <c r="CG101" s="136"/>
      <c r="CH101" s="136"/>
      <c r="CI101" s="136"/>
      <c r="CJ101" s="136"/>
      <c r="CK101" s="136"/>
      <c r="CL101" s="136"/>
      <c r="CM101" s="136"/>
      <c r="CN101" s="136"/>
      <c r="CO101" s="136"/>
      <c r="CP101" s="136"/>
      <c r="CQ101" s="136"/>
      <c r="CR101" s="136"/>
      <c r="CS101" s="136"/>
      <c r="CT101" s="136"/>
      <c r="CU101" s="136"/>
      <c r="CV101" s="136"/>
      <c r="CW101" s="136"/>
      <c r="CX101" s="136"/>
      <c r="CY101" s="136"/>
      <c r="CZ101" s="136"/>
      <c r="DA101" s="136"/>
      <c r="DB101" s="136"/>
      <c r="DC101" s="136"/>
      <c r="DD101" s="136"/>
      <c r="DE101" s="136"/>
      <c r="DF101" s="136"/>
      <c r="DG101" s="136"/>
      <c r="DH101" s="136"/>
      <c r="DI101" s="136"/>
      <c r="DJ101" s="136"/>
      <c r="DK101" s="136"/>
      <c r="DL101" s="136"/>
      <c r="DM101" s="136"/>
      <c r="DN101" s="137"/>
      <c r="DO101" s="137"/>
      <c r="DP101" s="137"/>
      <c r="DQ101" s="137"/>
      <c r="DR101" s="137"/>
      <c r="DS101" s="137"/>
      <c r="DT101" s="137"/>
      <c r="DU101" s="137"/>
      <c r="DV101" s="137"/>
      <c r="DW101" s="137"/>
      <c r="DX101" s="137"/>
      <c r="DY101" s="137"/>
      <c r="DZ101" s="137"/>
      <c r="EA101" s="137"/>
      <c r="EB101" s="137"/>
      <c r="EC101" s="137"/>
      <c r="ED101" s="137"/>
      <c r="EE101" s="137"/>
      <c r="EF101" s="137"/>
      <c r="EG101" s="132"/>
      <c r="EH101" s="132"/>
      <c r="EI101" s="132"/>
      <c r="EJ101" s="132"/>
      <c r="EK101" s="132"/>
      <c r="EL101" s="132"/>
      <c r="EM101" s="134"/>
      <c r="EN101" s="132"/>
      <c r="EO101" s="137"/>
      <c r="EP101" s="137"/>
      <c r="EQ101" s="137"/>
      <c r="ER101" s="137"/>
      <c r="ES101" s="137"/>
      <c r="ET101" s="137"/>
      <c r="EU101" s="137"/>
      <c r="EV101" s="137"/>
      <c r="EW101" s="132"/>
      <c r="EX101" s="132"/>
    </row>
    <row r="102" spans="2:154" x14ac:dyDescent="0.2">
      <c r="B102" s="131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3"/>
      <c r="AQ102" s="132"/>
      <c r="AR102" s="134"/>
      <c r="AS102" s="135"/>
      <c r="AT102" s="135"/>
      <c r="AU102" s="135"/>
      <c r="AV102" s="136"/>
      <c r="AW102" s="136"/>
      <c r="AX102" s="136"/>
      <c r="AY102" s="136"/>
      <c r="AZ102" s="136"/>
      <c r="BA102" s="136"/>
      <c r="BB102" s="136"/>
      <c r="BC102" s="136"/>
      <c r="BD102" s="136"/>
      <c r="BE102" s="136"/>
      <c r="BF102" s="136"/>
      <c r="BG102" s="136"/>
      <c r="BH102" s="136"/>
      <c r="BI102" s="136"/>
      <c r="BJ102" s="136"/>
      <c r="BK102" s="136"/>
      <c r="BL102" s="136"/>
      <c r="BM102" s="136"/>
      <c r="BN102" s="136"/>
      <c r="BO102" s="136"/>
      <c r="BP102" s="136"/>
      <c r="BQ102" s="136"/>
      <c r="BR102" s="136"/>
      <c r="BS102" s="136"/>
      <c r="BT102" s="136"/>
      <c r="BU102" s="136"/>
      <c r="BV102" s="136"/>
      <c r="BW102" s="136"/>
      <c r="BX102" s="136"/>
      <c r="BY102" s="136"/>
      <c r="BZ102" s="136"/>
      <c r="CA102" s="136"/>
      <c r="CB102" s="136"/>
      <c r="CC102" s="136"/>
      <c r="CD102" s="136"/>
      <c r="CE102" s="136"/>
      <c r="CF102" s="136"/>
      <c r="CG102" s="136"/>
      <c r="CH102" s="136"/>
      <c r="CI102" s="136"/>
      <c r="CJ102" s="136"/>
      <c r="CK102" s="136"/>
      <c r="CL102" s="136"/>
      <c r="CM102" s="136"/>
      <c r="CN102" s="136"/>
      <c r="CO102" s="136"/>
      <c r="CP102" s="136"/>
      <c r="CQ102" s="136"/>
      <c r="CR102" s="136"/>
      <c r="CS102" s="136"/>
      <c r="CT102" s="136"/>
      <c r="CU102" s="136"/>
      <c r="CV102" s="136"/>
      <c r="CW102" s="136"/>
      <c r="CX102" s="136"/>
      <c r="CY102" s="136"/>
      <c r="CZ102" s="136"/>
      <c r="DA102" s="136"/>
      <c r="DB102" s="136"/>
      <c r="DC102" s="136"/>
      <c r="DD102" s="136"/>
      <c r="DE102" s="136"/>
      <c r="DF102" s="136"/>
      <c r="DG102" s="136"/>
      <c r="DH102" s="136"/>
      <c r="DI102" s="136"/>
      <c r="DJ102" s="136"/>
      <c r="DK102" s="136"/>
      <c r="DL102" s="136"/>
      <c r="DM102" s="136"/>
      <c r="DN102" s="137"/>
      <c r="DO102" s="137"/>
      <c r="DP102" s="137"/>
      <c r="DQ102" s="137"/>
      <c r="DR102" s="137"/>
      <c r="DS102" s="137"/>
      <c r="DT102" s="137"/>
      <c r="DU102" s="137"/>
      <c r="DV102" s="137"/>
      <c r="DW102" s="137"/>
      <c r="DX102" s="137"/>
      <c r="DY102" s="137"/>
      <c r="DZ102" s="137"/>
      <c r="EA102" s="137"/>
      <c r="EB102" s="137"/>
      <c r="EC102" s="137"/>
      <c r="ED102" s="137"/>
      <c r="EE102" s="137"/>
      <c r="EF102" s="137"/>
      <c r="EG102" s="132"/>
      <c r="EH102" s="132"/>
      <c r="EI102" s="132"/>
      <c r="EJ102" s="132"/>
      <c r="EK102" s="132"/>
      <c r="EL102" s="132"/>
      <c r="EM102" s="134"/>
      <c r="EN102" s="132"/>
      <c r="EO102" s="137"/>
      <c r="EP102" s="137"/>
      <c r="EQ102" s="137"/>
      <c r="ER102" s="137"/>
      <c r="ES102" s="137"/>
      <c r="ET102" s="137"/>
      <c r="EU102" s="137"/>
      <c r="EV102" s="137"/>
      <c r="EW102" s="132"/>
      <c r="EX102" s="132"/>
    </row>
    <row r="103" spans="2:154" x14ac:dyDescent="0.2">
      <c r="B103" s="131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3"/>
      <c r="AQ103" s="132"/>
      <c r="AR103" s="134"/>
      <c r="AS103" s="135"/>
      <c r="AT103" s="135"/>
      <c r="AU103" s="135"/>
      <c r="AV103" s="136"/>
      <c r="AW103" s="136"/>
      <c r="AX103" s="136"/>
      <c r="AY103" s="136"/>
      <c r="AZ103" s="136"/>
      <c r="BA103" s="136"/>
      <c r="BB103" s="136"/>
      <c r="BC103" s="136"/>
      <c r="BD103" s="136"/>
      <c r="BE103" s="136"/>
      <c r="BF103" s="136"/>
      <c r="BG103" s="136"/>
      <c r="BH103" s="136"/>
      <c r="BI103" s="136"/>
      <c r="BJ103" s="136"/>
      <c r="BK103" s="136"/>
      <c r="BL103" s="136"/>
      <c r="BM103" s="136"/>
      <c r="BN103" s="136"/>
      <c r="BO103" s="136"/>
      <c r="BP103" s="136"/>
      <c r="BQ103" s="136"/>
      <c r="BR103" s="136"/>
      <c r="BS103" s="136"/>
      <c r="BT103" s="136"/>
      <c r="BU103" s="136"/>
      <c r="BV103" s="136"/>
      <c r="BW103" s="136"/>
      <c r="BX103" s="136"/>
      <c r="BY103" s="136"/>
      <c r="BZ103" s="136"/>
      <c r="CA103" s="136"/>
      <c r="CB103" s="136"/>
      <c r="CC103" s="136"/>
      <c r="CD103" s="136"/>
      <c r="CE103" s="136"/>
      <c r="CF103" s="136"/>
      <c r="CG103" s="136"/>
      <c r="CH103" s="136"/>
      <c r="CI103" s="136"/>
      <c r="CJ103" s="136"/>
      <c r="CK103" s="136"/>
      <c r="CL103" s="136"/>
      <c r="CM103" s="136"/>
      <c r="CN103" s="136"/>
      <c r="CO103" s="136"/>
      <c r="CP103" s="136"/>
      <c r="CQ103" s="136"/>
      <c r="CR103" s="136"/>
      <c r="CS103" s="136"/>
      <c r="CT103" s="136"/>
      <c r="CU103" s="136"/>
      <c r="CV103" s="136"/>
      <c r="CW103" s="136"/>
      <c r="CX103" s="136"/>
      <c r="CY103" s="136"/>
      <c r="CZ103" s="136"/>
      <c r="DA103" s="136"/>
      <c r="DB103" s="136"/>
      <c r="DC103" s="136"/>
      <c r="DD103" s="136"/>
      <c r="DE103" s="136"/>
      <c r="DF103" s="136"/>
      <c r="DG103" s="136"/>
      <c r="DH103" s="136"/>
      <c r="DI103" s="136"/>
      <c r="DJ103" s="136"/>
      <c r="DK103" s="136"/>
      <c r="DL103" s="136"/>
      <c r="DM103" s="136"/>
      <c r="DN103" s="137"/>
      <c r="DO103" s="137"/>
      <c r="DP103" s="137"/>
      <c r="DQ103" s="137"/>
      <c r="DR103" s="137"/>
      <c r="DS103" s="137"/>
      <c r="DT103" s="137"/>
      <c r="DU103" s="137"/>
      <c r="DV103" s="137"/>
      <c r="DW103" s="137"/>
      <c r="DX103" s="137"/>
      <c r="DY103" s="137"/>
      <c r="DZ103" s="137"/>
      <c r="EA103" s="137"/>
      <c r="EB103" s="137"/>
      <c r="EC103" s="137"/>
      <c r="ED103" s="137"/>
      <c r="EE103" s="137"/>
      <c r="EF103" s="137"/>
      <c r="EG103" s="132"/>
      <c r="EH103" s="132"/>
      <c r="EI103" s="132"/>
      <c r="EJ103" s="132"/>
      <c r="EK103" s="132"/>
      <c r="EL103" s="132"/>
      <c r="EM103" s="134"/>
      <c r="EN103" s="132"/>
      <c r="EO103" s="137"/>
      <c r="EP103" s="137"/>
      <c r="EQ103" s="137"/>
      <c r="ER103" s="137"/>
      <c r="ES103" s="137"/>
      <c r="ET103" s="137"/>
      <c r="EU103" s="137"/>
      <c r="EV103" s="137"/>
      <c r="EW103" s="132"/>
      <c r="EX103" s="132"/>
    </row>
    <row r="104" spans="2:154" x14ac:dyDescent="0.2">
      <c r="B104" s="131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3"/>
      <c r="AQ104" s="132"/>
      <c r="AR104" s="134"/>
      <c r="AS104" s="135"/>
      <c r="AT104" s="135"/>
      <c r="AU104" s="135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6"/>
      <c r="BH104" s="136"/>
      <c r="BI104" s="136"/>
      <c r="BJ104" s="136"/>
      <c r="BK104" s="136"/>
      <c r="BL104" s="136"/>
      <c r="BM104" s="136"/>
      <c r="BN104" s="136"/>
      <c r="BO104" s="136"/>
      <c r="BP104" s="136"/>
      <c r="BQ104" s="136"/>
      <c r="BR104" s="136"/>
      <c r="BS104" s="136"/>
      <c r="BT104" s="136"/>
      <c r="BU104" s="136"/>
      <c r="BV104" s="136"/>
      <c r="BW104" s="136"/>
      <c r="BX104" s="136"/>
      <c r="BY104" s="136"/>
      <c r="BZ104" s="136"/>
      <c r="CA104" s="136"/>
      <c r="CB104" s="136"/>
      <c r="CC104" s="136"/>
      <c r="CD104" s="136"/>
      <c r="CE104" s="136"/>
      <c r="CF104" s="136"/>
      <c r="CG104" s="136"/>
      <c r="CH104" s="136"/>
      <c r="CI104" s="136"/>
      <c r="CJ104" s="136"/>
      <c r="CK104" s="136"/>
      <c r="CL104" s="136"/>
      <c r="CM104" s="136"/>
      <c r="CN104" s="136"/>
      <c r="CO104" s="136"/>
      <c r="CP104" s="136"/>
      <c r="CQ104" s="136"/>
      <c r="CR104" s="136"/>
      <c r="CS104" s="136"/>
      <c r="CT104" s="136"/>
      <c r="CU104" s="136"/>
      <c r="CV104" s="136"/>
      <c r="CW104" s="136"/>
      <c r="CX104" s="136"/>
      <c r="CY104" s="136"/>
      <c r="CZ104" s="136"/>
      <c r="DA104" s="136"/>
      <c r="DB104" s="136"/>
      <c r="DC104" s="136"/>
      <c r="DD104" s="136"/>
      <c r="DE104" s="136"/>
      <c r="DF104" s="136"/>
      <c r="DG104" s="136"/>
      <c r="DH104" s="136"/>
      <c r="DI104" s="136"/>
      <c r="DJ104" s="136"/>
      <c r="DK104" s="136"/>
      <c r="DL104" s="136"/>
      <c r="DM104" s="136"/>
      <c r="DN104" s="137"/>
      <c r="DO104" s="137"/>
      <c r="DP104" s="137"/>
      <c r="DQ104" s="137"/>
      <c r="DR104" s="137"/>
      <c r="DS104" s="137"/>
      <c r="DT104" s="137"/>
      <c r="DU104" s="137"/>
      <c r="DV104" s="137"/>
      <c r="DW104" s="137"/>
      <c r="DX104" s="137"/>
      <c r="DY104" s="137"/>
      <c r="DZ104" s="137"/>
      <c r="EA104" s="137"/>
      <c r="EB104" s="137"/>
      <c r="EC104" s="137"/>
      <c r="ED104" s="137"/>
      <c r="EE104" s="137"/>
      <c r="EF104" s="137"/>
      <c r="EG104" s="132"/>
      <c r="EH104" s="132"/>
      <c r="EI104" s="132"/>
      <c r="EJ104" s="132"/>
      <c r="EK104" s="132"/>
      <c r="EL104" s="132"/>
      <c r="EM104" s="134"/>
      <c r="EN104" s="132"/>
      <c r="EO104" s="137"/>
      <c r="EP104" s="137"/>
      <c r="EQ104" s="137"/>
      <c r="ER104" s="137"/>
      <c r="ES104" s="137"/>
      <c r="ET104" s="137"/>
      <c r="EU104" s="137"/>
      <c r="EV104" s="137"/>
      <c r="EW104" s="132"/>
      <c r="EX104" s="132"/>
    </row>
    <row r="105" spans="2:154" x14ac:dyDescent="0.2">
      <c r="B105" s="131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3"/>
      <c r="AQ105" s="132"/>
      <c r="AR105" s="134"/>
      <c r="AS105" s="135"/>
      <c r="AT105" s="135"/>
      <c r="AU105" s="135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  <c r="BI105" s="136"/>
      <c r="BJ105" s="136"/>
      <c r="BK105" s="136"/>
      <c r="BL105" s="136"/>
      <c r="BM105" s="136"/>
      <c r="BN105" s="136"/>
      <c r="BO105" s="136"/>
      <c r="BP105" s="136"/>
      <c r="BQ105" s="136"/>
      <c r="BR105" s="136"/>
      <c r="BS105" s="136"/>
      <c r="BT105" s="136"/>
      <c r="BU105" s="136"/>
      <c r="BV105" s="136"/>
      <c r="BW105" s="136"/>
      <c r="BX105" s="136"/>
      <c r="BY105" s="136"/>
      <c r="BZ105" s="136"/>
      <c r="CA105" s="136"/>
      <c r="CB105" s="136"/>
      <c r="CC105" s="136"/>
      <c r="CD105" s="136"/>
      <c r="CE105" s="136"/>
      <c r="CF105" s="136"/>
      <c r="CG105" s="136"/>
      <c r="CH105" s="136"/>
      <c r="CI105" s="136"/>
      <c r="CJ105" s="136"/>
      <c r="CK105" s="136"/>
      <c r="CL105" s="136"/>
      <c r="CM105" s="136"/>
      <c r="CN105" s="136"/>
      <c r="CO105" s="136"/>
      <c r="CP105" s="136"/>
      <c r="CQ105" s="136"/>
      <c r="CR105" s="136"/>
      <c r="CS105" s="136"/>
      <c r="CT105" s="136"/>
      <c r="CU105" s="136"/>
      <c r="CV105" s="136"/>
      <c r="CW105" s="136"/>
      <c r="CX105" s="136"/>
      <c r="CY105" s="136"/>
      <c r="CZ105" s="136"/>
      <c r="DA105" s="136"/>
      <c r="DB105" s="136"/>
      <c r="DC105" s="136"/>
      <c r="DD105" s="136"/>
      <c r="DE105" s="136"/>
      <c r="DF105" s="136"/>
      <c r="DG105" s="136"/>
      <c r="DH105" s="136"/>
      <c r="DI105" s="136"/>
      <c r="DJ105" s="136"/>
      <c r="DK105" s="136"/>
      <c r="DL105" s="136"/>
      <c r="DM105" s="136"/>
      <c r="DN105" s="137"/>
      <c r="DO105" s="137"/>
      <c r="DP105" s="137"/>
      <c r="DQ105" s="137"/>
      <c r="DR105" s="137"/>
      <c r="DS105" s="137"/>
      <c r="DT105" s="137"/>
      <c r="DU105" s="137"/>
      <c r="DV105" s="137"/>
      <c r="DW105" s="137"/>
      <c r="DX105" s="137"/>
      <c r="DY105" s="137"/>
      <c r="DZ105" s="137"/>
      <c r="EA105" s="137"/>
      <c r="EB105" s="137"/>
      <c r="EC105" s="137"/>
      <c r="ED105" s="137"/>
      <c r="EE105" s="137"/>
      <c r="EF105" s="137"/>
      <c r="EG105" s="132"/>
      <c r="EH105" s="132"/>
      <c r="EI105" s="132"/>
      <c r="EJ105" s="132"/>
      <c r="EK105" s="132"/>
      <c r="EL105" s="132"/>
      <c r="EM105" s="134"/>
      <c r="EN105" s="132"/>
      <c r="EO105" s="137"/>
      <c r="EP105" s="137"/>
      <c r="EQ105" s="137"/>
      <c r="ER105" s="137"/>
      <c r="ES105" s="137"/>
      <c r="ET105" s="137"/>
      <c r="EU105" s="137"/>
      <c r="EV105" s="137"/>
      <c r="EW105" s="132"/>
      <c r="EX105" s="132"/>
    </row>
    <row r="106" spans="2:154" x14ac:dyDescent="0.2">
      <c r="B106" s="131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2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3"/>
      <c r="AQ106" s="132"/>
      <c r="AR106" s="134"/>
      <c r="AS106" s="135"/>
      <c r="AT106" s="135"/>
      <c r="AU106" s="135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  <c r="BI106" s="136"/>
      <c r="BJ106" s="136"/>
      <c r="BK106" s="136"/>
      <c r="BL106" s="136"/>
      <c r="BM106" s="136"/>
      <c r="BN106" s="136"/>
      <c r="BO106" s="136"/>
      <c r="BP106" s="136"/>
      <c r="BQ106" s="136"/>
      <c r="BR106" s="136"/>
      <c r="BS106" s="136"/>
      <c r="BT106" s="136"/>
      <c r="BU106" s="136"/>
      <c r="BV106" s="136"/>
      <c r="BW106" s="136"/>
      <c r="BX106" s="136"/>
      <c r="BY106" s="136"/>
      <c r="BZ106" s="136"/>
      <c r="CA106" s="136"/>
      <c r="CB106" s="136"/>
      <c r="CC106" s="136"/>
      <c r="CD106" s="136"/>
      <c r="CE106" s="136"/>
      <c r="CF106" s="136"/>
      <c r="CG106" s="136"/>
      <c r="CH106" s="136"/>
      <c r="CI106" s="136"/>
      <c r="CJ106" s="136"/>
      <c r="CK106" s="136"/>
      <c r="CL106" s="136"/>
      <c r="CM106" s="136"/>
      <c r="CN106" s="136"/>
      <c r="CO106" s="136"/>
      <c r="CP106" s="136"/>
      <c r="CQ106" s="136"/>
      <c r="CR106" s="136"/>
      <c r="CS106" s="136"/>
      <c r="CT106" s="136"/>
      <c r="CU106" s="136"/>
      <c r="CV106" s="136"/>
      <c r="CW106" s="136"/>
      <c r="CX106" s="136"/>
      <c r="CY106" s="136"/>
      <c r="CZ106" s="136"/>
      <c r="DA106" s="136"/>
      <c r="DB106" s="136"/>
      <c r="DC106" s="136"/>
      <c r="DD106" s="136"/>
      <c r="DE106" s="136"/>
      <c r="DF106" s="136"/>
      <c r="DG106" s="136"/>
      <c r="DH106" s="136"/>
      <c r="DI106" s="136"/>
      <c r="DJ106" s="136"/>
      <c r="DK106" s="136"/>
      <c r="DL106" s="136"/>
      <c r="DM106" s="136"/>
      <c r="DN106" s="137"/>
      <c r="DO106" s="137"/>
      <c r="DP106" s="137"/>
      <c r="DQ106" s="137"/>
      <c r="DR106" s="137"/>
      <c r="DS106" s="137"/>
      <c r="DT106" s="137"/>
      <c r="DU106" s="137"/>
      <c r="DV106" s="137"/>
      <c r="DW106" s="137"/>
      <c r="DX106" s="137"/>
      <c r="DY106" s="137"/>
      <c r="DZ106" s="137"/>
      <c r="EA106" s="137"/>
      <c r="EB106" s="137"/>
      <c r="EC106" s="137"/>
      <c r="ED106" s="137"/>
      <c r="EE106" s="137"/>
      <c r="EF106" s="137"/>
      <c r="EG106" s="132"/>
      <c r="EH106" s="132"/>
      <c r="EI106" s="132"/>
      <c r="EJ106" s="132"/>
      <c r="EK106" s="132"/>
      <c r="EL106" s="132"/>
      <c r="EM106" s="134"/>
      <c r="EN106" s="132"/>
      <c r="EO106" s="137"/>
      <c r="EP106" s="137"/>
      <c r="EQ106" s="137"/>
      <c r="ER106" s="137"/>
      <c r="ES106" s="137"/>
      <c r="ET106" s="137"/>
      <c r="EU106" s="137"/>
      <c r="EV106" s="137"/>
      <c r="EW106" s="132"/>
      <c r="EX106" s="132"/>
    </row>
    <row r="107" spans="2:154" x14ac:dyDescent="0.2">
      <c r="B107" s="131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3"/>
      <c r="AQ107" s="132"/>
      <c r="AR107" s="134"/>
      <c r="AS107" s="135"/>
      <c r="AT107" s="135"/>
      <c r="AU107" s="135"/>
      <c r="AV107" s="136"/>
      <c r="AW107" s="136"/>
      <c r="AX107" s="136"/>
      <c r="AY107" s="136"/>
      <c r="AZ107" s="136"/>
      <c r="BA107" s="136"/>
      <c r="BB107" s="136"/>
      <c r="BC107" s="136"/>
      <c r="BD107" s="136"/>
      <c r="BE107" s="136"/>
      <c r="BF107" s="136"/>
      <c r="BG107" s="136"/>
      <c r="BH107" s="136"/>
      <c r="BI107" s="136"/>
      <c r="BJ107" s="136"/>
      <c r="BK107" s="136"/>
      <c r="BL107" s="136"/>
      <c r="BM107" s="136"/>
      <c r="BN107" s="136"/>
      <c r="BO107" s="136"/>
      <c r="BP107" s="136"/>
      <c r="BQ107" s="136"/>
      <c r="BR107" s="136"/>
      <c r="BS107" s="136"/>
      <c r="BT107" s="136"/>
      <c r="BU107" s="136"/>
      <c r="BV107" s="136"/>
      <c r="BW107" s="136"/>
      <c r="BX107" s="136"/>
      <c r="BY107" s="136"/>
      <c r="BZ107" s="136"/>
      <c r="CA107" s="136"/>
      <c r="CB107" s="136"/>
      <c r="CC107" s="136"/>
      <c r="CD107" s="136"/>
      <c r="CE107" s="136"/>
      <c r="CF107" s="136"/>
      <c r="CG107" s="136"/>
      <c r="CH107" s="136"/>
      <c r="CI107" s="136"/>
      <c r="CJ107" s="136"/>
      <c r="CK107" s="136"/>
      <c r="CL107" s="136"/>
      <c r="CM107" s="136"/>
      <c r="CN107" s="136"/>
      <c r="CO107" s="136"/>
      <c r="CP107" s="136"/>
      <c r="CQ107" s="136"/>
      <c r="CR107" s="136"/>
      <c r="CS107" s="136"/>
      <c r="CT107" s="136"/>
      <c r="CU107" s="136"/>
      <c r="CV107" s="136"/>
      <c r="CW107" s="136"/>
      <c r="CX107" s="136"/>
      <c r="CY107" s="136"/>
      <c r="CZ107" s="136"/>
      <c r="DA107" s="136"/>
      <c r="DB107" s="136"/>
      <c r="DC107" s="136"/>
      <c r="DD107" s="136"/>
      <c r="DE107" s="136"/>
      <c r="DF107" s="136"/>
      <c r="DG107" s="136"/>
      <c r="DH107" s="136"/>
      <c r="DI107" s="136"/>
      <c r="DJ107" s="136"/>
      <c r="DK107" s="136"/>
      <c r="DL107" s="136"/>
      <c r="DM107" s="136"/>
      <c r="DN107" s="137"/>
      <c r="DO107" s="137"/>
      <c r="DP107" s="137"/>
      <c r="DQ107" s="137"/>
      <c r="DR107" s="137"/>
      <c r="DS107" s="137"/>
      <c r="DT107" s="137"/>
      <c r="DU107" s="137"/>
      <c r="DV107" s="137"/>
      <c r="DW107" s="137"/>
      <c r="DX107" s="137"/>
      <c r="DY107" s="137"/>
      <c r="DZ107" s="137"/>
      <c r="EA107" s="137"/>
      <c r="EB107" s="137"/>
      <c r="EC107" s="137"/>
      <c r="ED107" s="137"/>
      <c r="EE107" s="137"/>
      <c r="EF107" s="137"/>
      <c r="EG107" s="132"/>
      <c r="EH107" s="132"/>
      <c r="EI107" s="132"/>
      <c r="EJ107" s="132"/>
      <c r="EK107" s="132"/>
      <c r="EL107" s="132"/>
      <c r="EM107" s="134"/>
      <c r="EN107" s="132"/>
      <c r="EO107" s="137"/>
      <c r="EP107" s="137"/>
      <c r="EQ107" s="137"/>
      <c r="ER107" s="137"/>
      <c r="ES107" s="137"/>
      <c r="ET107" s="137"/>
      <c r="EU107" s="137"/>
      <c r="EV107" s="137"/>
      <c r="EW107" s="132"/>
      <c r="EX107" s="132"/>
    </row>
    <row r="108" spans="2:154" x14ac:dyDescent="0.2">
      <c r="B108" s="131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3"/>
      <c r="AQ108" s="132"/>
      <c r="AR108" s="134"/>
      <c r="AS108" s="135"/>
      <c r="AT108" s="135"/>
      <c r="AU108" s="135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6"/>
      <c r="BH108" s="136"/>
      <c r="BI108" s="136"/>
      <c r="BJ108" s="136"/>
      <c r="BK108" s="136"/>
      <c r="BL108" s="136"/>
      <c r="BM108" s="136"/>
      <c r="BN108" s="136"/>
      <c r="BO108" s="136"/>
      <c r="BP108" s="136"/>
      <c r="BQ108" s="136"/>
      <c r="BR108" s="136"/>
      <c r="BS108" s="136"/>
      <c r="BT108" s="136"/>
      <c r="BU108" s="136"/>
      <c r="BV108" s="136"/>
      <c r="BW108" s="136"/>
      <c r="BX108" s="136"/>
      <c r="BY108" s="136"/>
      <c r="BZ108" s="136"/>
      <c r="CA108" s="136"/>
      <c r="CB108" s="136"/>
      <c r="CC108" s="136"/>
      <c r="CD108" s="136"/>
      <c r="CE108" s="136"/>
      <c r="CF108" s="136"/>
      <c r="CG108" s="136"/>
      <c r="CH108" s="136"/>
      <c r="CI108" s="136"/>
      <c r="CJ108" s="136"/>
      <c r="CK108" s="136"/>
      <c r="CL108" s="136"/>
      <c r="CM108" s="136"/>
      <c r="CN108" s="136"/>
      <c r="CO108" s="136"/>
      <c r="CP108" s="136"/>
      <c r="CQ108" s="136"/>
      <c r="CR108" s="136"/>
      <c r="CS108" s="136"/>
      <c r="CT108" s="136"/>
      <c r="CU108" s="136"/>
      <c r="CV108" s="136"/>
      <c r="CW108" s="136"/>
      <c r="CX108" s="136"/>
      <c r="CY108" s="136"/>
      <c r="CZ108" s="136"/>
      <c r="DA108" s="136"/>
      <c r="DB108" s="136"/>
      <c r="DC108" s="136"/>
      <c r="DD108" s="136"/>
      <c r="DE108" s="136"/>
      <c r="DF108" s="136"/>
      <c r="DG108" s="136"/>
      <c r="DH108" s="136"/>
      <c r="DI108" s="136"/>
      <c r="DJ108" s="136"/>
      <c r="DK108" s="136"/>
      <c r="DL108" s="136"/>
      <c r="DM108" s="136"/>
      <c r="DN108" s="137"/>
      <c r="DO108" s="137"/>
      <c r="DP108" s="137"/>
      <c r="DQ108" s="137"/>
      <c r="DR108" s="137"/>
      <c r="DS108" s="137"/>
      <c r="DT108" s="137"/>
      <c r="DU108" s="137"/>
      <c r="DV108" s="137"/>
      <c r="DW108" s="137"/>
      <c r="DX108" s="137"/>
      <c r="DY108" s="137"/>
      <c r="DZ108" s="137"/>
      <c r="EA108" s="137"/>
      <c r="EB108" s="137"/>
      <c r="EC108" s="137"/>
      <c r="ED108" s="137"/>
      <c r="EE108" s="137"/>
      <c r="EF108" s="137"/>
      <c r="EG108" s="132"/>
      <c r="EH108" s="132"/>
      <c r="EI108" s="132"/>
      <c r="EJ108" s="132"/>
      <c r="EK108" s="132"/>
      <c r="EL108" s="132"/>
      <c r="EM108" s="134"/>
      <c r="EN108" s="132"/>
      <c r="EO108" s="137"/>
      <c r="EP108" s="137"/>
      <c r="EQ108" s="137"/>
      <c r="ER108" s="137"/>
      <c r="ES108" s="137"/>
      <c r="ET108" s="137"/>
      <c r="EU108" s="137"/>
      <c r="EV108" s="137"/>
      <c r="EW108" s="132"/>
      <c r="EX108" s="132"/>
    </row>
    <row r="109" spans="2:154" x14ac:dyDescent="0.2">
      <c r="B109" s="131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3"/>
      <c r="AQ109" s="132"/>
      <c r="AR109" s="134"/>
      <c r="AS109" s="135"/>
      <c r="AT109" s="135"/>
      <c r="AU109" s="135"/>
      <c r="AV109" s="136"/>
      <c r="AW109" s="136"/>
      <c r="AX109" s="136"/>
      <c r="AY109" s="136"/>
      <c r="AZ109" s="136"/>
      <c r="BA109" s="136"/>
      <c r="BB109" s="136"/>
      <c r="BC109" s="136"/>
      <c r="BD109" s="136"/>
      <c r="BE109" s="136"/>
      <c r="BF109" s="136"/>
      <c r="BG109" s="136"/>
      <c r="BH109" s="136"/>
      <c r="BI109" s="136"/>
      <c r="BJ109" s="136"/>
      <c r="BK109" s="136"/>
      <c r="BL109" s="136"/>
      <c r="BM109" s="136"/>
      <c r="BN109" s="136"/>
      <c r="BO109" s="136"/>
      <c r="BP109" s="136"/>
      <c r="BQ109" s="136"/>
      <c r="BR109" s="136"/>
      <c r="BS109" s="136"/>
      <c r="BT109" s="136"/>
      <c r="BU109" s="136"/>
      <c r="BV109" s="136"/>
      <c r="BW109" s="136"/>
      <c r="BX109" s="136"/>
      <c r="BY109" s="136"/>
      <c r="BZ109" s="136"/>
      <c r="CA109" s="136"/>
      <c r="CB109" s="136"/>
      <c r="CC109" s="136"/>
      <c r="CD109" s="136"/>
      <c r="CE109" s="136"/>
      <c r="CF109" s="136"/>
      <c r="CG109" s="136"/>
      <c r="CH109" s="136"/>
      <c r="CI109" s="136"/>
      <c r="CJ109" s="136"/>
      <c r="CK109" s="136"/>
      <c r="CL109" s="136"/>
      <c r="CM109" s="136"/>
      <c r="CN109" s="136"/>
      <c r="CO109" s="136"/>
      <c r="CP109" s="136"/>
      <c r="CQ109" s="136"/>
      <c r="CR109" s="136"/>
      <c r="CS109" s="136"/>
      <c r="CT109" s="136"/>
      <c r="CU109" s="136"/>
      <c r="CV109" s="136"/>
      <c r="CW109" s="136"/>
      <c r="CX109" s="136"/>
      <c r="CY109" s="136"/>
      <c r="CZ109" s="136"/>
      <c r="DA109" s="136"/>
      <c r="DB109" s="136"/>
      <c r="DC109" s="136"/>
      <c r="DD109" s="136"/>
      <c r="DE109" s="136"/>
      <c r="DF109" s="136"/>
      <c r="DG109" s="136"/>
      <c r="DH109" s="136"/>
      <c r="DI109" s="136"/>
      <c r="DJ109" s="136"/>
      <c r="DK109" s="136"/>
      <c r="DL109" s="136"/>
      <c r="DM109" s="136"/>
      <c r="DN109" s="137"/>
      <c r="DO109" s="137"/>
      <c r="DP109" s="137"/>
      <c r="DQ109" s="137"/>
      <c r="DR109" s="137"/>
      <c r="DS109" s="137"/>
      <c r="DT109" s="137"/>
      <c r="DU109" s="137"/>
      <c r="DV109" s="137"/>
      <c r="DW109" s="137"/>
      <c r="DX109" s="137"/>
      <c r="DY109" s="137"/>
      <c r="DZ109" s="137"/>
      <c r="EA109" s="137"/>
      <c r="EB109" s="137"/>
      <c r="EC109" s="137"/>
      <c r="ED109" s="137"/>
      <c r="EE109" s="137"/>
      <c r="EF109" s="137"/>
      <c r="EG109" s="132"/>
      <c r="EH109" s="132"/>
      <c r="EI109" s="132"/>
      <c r="EJ109" s="132"/>
      <c r="EK109" s="132"/>
      <c r="EL109" s="132"/>
      <c r="EM109" s="134"/>
      <c r="EN109" s="132"/>
      <c r="EO109" s="137"/>
      <c r="EP109" s="137"/>
      <c r="EQ109" s="137"/>
      <c r="ER109" s="137"/>
      <c r="ES109" s="137"/>
      <c r="ET109" s="137"/>
      <c r="EU109" s="137"/>
      <c r="EV109" s="137"/>
      <c r="EW109" s="132"/>
      <c r="EX109" s="132"/>
    </row>
    <row r="110" spans="2:154" x14ac:dyDescent="0.2">
      <c r="B110" s="131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3"/>
      <c r="AQ110" s="132"/>
      <c r="AR110" s="134"/>
      <c r="AS110" s="135"/>
      <c r="AT110" s="135"/>
      <c r="AU110" s="135"/>
      <c r="AV110" s="136"/>
      <c r="AW110" s="136"/>
      <c r="AX110" s="136"/>
      <c r="AY110" s="136"/>
      <c r="AZ110" s="136"/>
      <c r="BA110" s="136"/>
      <c r="BB110" s="136"/>
      <c r="BC110" s="136"/>
      <c r="BD110" s="136"/>
      <c r="BE110" s="136"/>
      <c r="BF110" s="136"/>
      <c r="BG110" s="136"/>
      <c r="BH110" s="136"/>
      <c r="BI110" s="136"/>
      <c r="BJ110" s="136"/>
      <c r="BK110" s="136"/>
      <c r="BL110" s="136"/>
      <c r="BM110" s="136"/>
      <c r="BN110" s="136"/>
      <c r="BO110" s="136"/>
      <c r="BP110" s="136"/>
      <c r="BQ110" s="136"/>
      <c r="BR110" s="136"/>
      <c r="BS110" s="136"/>
      <c r="BT110" s="136"/>
      <c r="BU110" s="136"/>
      <c r="BV110" s="136"/>
      <c r="BW110" s="136"/>
      <c r="BX110" s="136"/>
      <c r="BY110" s="136"/>
      <c r="BZ110" s="136"/>
      <c r="CA110" s="136"/>
      <c r="CB110" s="136"/>
      <c r="CC110" s="136"/>
      <c r="CD110" s="136"/>
      <c r="CE110" s="136"/>
      <c r="CF110" s="136"/>
      <c r="CG110" s="136"/>
      <c r="CH110" s="136"/>
      <c r="CI110" s="136"/>
      <c r="CJ110" s="136"/>
      <c r="CK110" s="136"/>
      <c r="CL110" s="136"/>
      <c r="CM110" s="136"/>
      <c r="CN110" s="136"/>
      <c r="CO110" s="136"/>
      <c r="CP110" s="136"/>
      <c r="CQ110" s="136"/>
      <c r="CR110" s="136"/>
      <c r="CS110" s="136"/>
      <c r="CT110" s="136"/>
      <c r="CU110" s="136"/>
      <c r="CV110" s="136"/>
      <c r="CW110" s="136"/>
      <c r="CX110" s="136"/>
      <c r="CY110" s="136"/>
      <c r="CZ110" s="136"/>
      <c r="DA110" s="136"/>
      <c r="DB110" s="136"/>
      <c r="DC110" s="136"/>
      <c r="DD110" s="136"/>
      <c r="DE110" s="136"/>
      <c r="DF110" s="136"/>
      <c r="DG110" s="136"/>
      <c r="DH110" s="136"/>
      <c r="DI110" s="136"/>
      <c r="DJ110" s="136"/>
      <c r="DK110" s="136"/>
      <c r="DL110" s="136"/>
      <c r="DM110" s="136"/>
      <c r="DN110" s="137"/>
      <c r="DO110" s="137"/>
      <c r="DP110" s="137"/>
      <c r="DQ110" s="137"/>
      <c r="DR110" s="137"/>
      <c r="DS110" s="137"/>
      <c r="DT110" s="137"/>
      <c r="DU110" s="137"/>
      <c r="DV110" s="137"/>
      <c r="DW110" s="137"/>
      <c r="DX110" s="137"/>
      <c r="DY110" s="137"/>
      <c r="DZ110" s="137"/>
      <c r="EA110" s="137"/>
      <c r="EB110" s="137"/>
      <c r="EC110" s="137"/>
      <c r="ED110" s="137"/>
      <c r="EE110" s="137"/>
      <c r="EF110" s="137"/>
      <c r="EG110" s="132"/>
      <c r="EH110" s="132"/>
      <c r="EI110" s="132"/>
      <c r="EJ110" s="132"/>
      <c r="EK110" s="132"/>
      <c r="EL110" s="132"/>
      <c r="EM110" s="134"/>
      <c r="EN110" s="132"/>
      <c r="EO110" s="137"/>
      <c r="EP110" s="137"/>
      <c r="EQ110" s="137"/>
      <c r="ER110" s="137"/>
      <c r="ES110" s="137"/>
      <c r="ET110" s="137"/>
      <c r="EU110" s="137"/>
      <c r="EV110" s="137"/>
      <c r="EW110" s="132"/>
      <c r="EX110" s="132"/>
    </row>
    <row r="111" spans="2:154" x14ac:dyDescent="0.2">
      <c r="B111" s="131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3"/>
      <c r="AQ111" s="132"/>
      <c r="AR111" s="134"/>
      <c r="AS111" s="135"/>
      <c r="AT111" s="135"/>
      <c r="AU111" s="135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36"/>
      <c r="BH111" s="136"/>
      <c r="BI111" s="136"/>
      <c r="BJ111" s="136"/>
      <c r="BK111" s="136"/>
      <c r="BL111" s="136"/>
      <c r="BM111" s="136"/>
      <c r="BN111" s="136"/>
      <c r="BO111" s="136"/>
      <c r="BP111" s="136"/>
      <c r="BQ111" s="136"/>
      <c r="BR111" s="136"/>
      <c r="BS111" s="136"/>
      <c r="BT111" s="136"/>
      <c r="BU111" s="136"/>
      <c r="BV111" s="136"/>
      <c r="BW111" s="136"/>
      <c r="BX111" s="136"/>
      <c r="BY111" s="136"/>
      <c r="BZ111" s="136"/>
      <c r="CA111" s="136"/>
      <c r="CB111" s="136"/>
      <c r="CC111" s="136"/>
      <c r="CD111" s="136"/>
      <c r="CE111" s="136"/>
      <c r="CF111" s="136"/>
      <c r="CG111" s="136"/>
      <c r="CH111" s="136"/>
      <c r="CI111" s="136"/>
      <c r="CJ111" s="136"/>
      <c r="CK111" s="136"/>
      <c r="CL111" s="136"/>
      <c r="CM111" s="136"/>
      <c r="CN111" s="136"/>
      <c r="CO111" s="136"/>
      <c r="CP111" s="136"/>
      <c r="CQ111" s="136"/>
      <c r="CR111" s="136"/>
      <c r="CS111" s="136"/>
      <c r="CT111" s="136"/>
      <c r="CU111" s="136"/>
      <c r="CV111" s="136"/>
      <c r="CW111" s="136"/>
      <c r="CX111" s="136"/>
      <c r="CY111" s="136"/>
      <c r="CZ111" s="136"/>
      <c r="DA111" s="136"/>
      <c r="DB111" s="136"/>
      <c r="DC111" s="136"/>
      <c r="DD111" s="136"/>
      <c r="DE111" s="136"/>
      <c r="DF111" s="136"/>
      <c r="DG111" s="136"/>
      <c r="DH111" s="136"/>
      <c r="DI111" s="136"/>
      <c r="DJ111" s="136"/>
      <c r="DK111" s="136"/>
      <c r="DL111" s="136"/>
      <c r="DM111" s="136"/>
      <c r="DN111" s="137"/>
      <c r="DO111" s="137"/>
      <c r="DP111" s="137"/>
      <c r="DQ111" s="137"/>
      <c r="DR111" s="137"/>
      <c r="DS111" s="137"/>
      <c r="DT111" s="137"/>
      <c r="DU111" s="137"/>
      <c r="DV111" s="137"/>
      <c r="DW111" s="137"/>
      <c r="DX111" s="137"/>
      <c r="DY111" s="137"/>
      <c r="DZ111" s="137"/>
      <c r="EA111" s="137"/>
      <c r="EB111" s="137"/>
      <c r="EC111" s="137"/>
      <c r="ED111" s="137"/>
      <c r="EE111" s="137"/>
      <c r="EF111" s="137"/>
      <c r="EG111" s="132"/>
      <c r="EH111" s="132"/>
      <c r="EI111" s="132"/>
      <c r="EJ111" s="132"/>
      <c r="EK111" s="132"/>
      <c r="EL111" s="132"/>
      <c r="EM111" s="134"/>
      <c r="EN111" s="132"/>
      <c r="EO111" s="137"/>
      <c r="EP111" s="137"/>
      <c r="EQ111" s="137"/>
      <c r="ER111" s="137"/>
      <c r="ES111" s="137"/>
      <c r="ET111" s="137"/>
      <c r="EU111" s="137"/>
      <c r="EV111" s="137"/>
      <c r="EW111" s="132"/>
      <c r="EX111" s="132"/>
    </row>
    <row r="112" spans="2:154" x14ac:dyDescent="0.2">
      <c r="B112" s="131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3"/>
      <c r="AQ112" s="132"/>
      <c r="AR112" s="134"/>
      <c r="AS112" s="135"/>
      <c r="AT112" s="135"/>
      <c r="AU112" s="135"/>
      <c r="AV112" s="136"/>
      <c r="AW112" s="136"/>
      <c r="AX112" s="136"/>
      <c r="AY112" s="136"/>
      <c r="AZ112" s="136"/>
      <c r="BA112" s="136"/>
      <c r="BB112" s="136"/>
      <c r="BC112" s="136"/>
      <c r="BD112" s="136"/>
      <c r="BE112" s="136"/>
      <c r="BF112" s="136"/>
      <c r="BG112" s="136"/>
      <c r="BH112" s="136"/>
      <c r="BI112" s="136"/>
      <c r="BJ112" s="136"/>
      <c r="BK112" s="136"/>
      <c r="BL112" s="136"/>
      <c r="BM112" s="136"/>
      <c r="BN112" s="136"/>
      <c r="BO112" s="136"/>
      <c r="BP112" s="136"/>
      <c r="BQ112" s="136"/>
      <c r="BR112" s="136"/>
      <c r="BS112" s="136"/>
      <c r="BT112" s="136"/>
      <c r="BU112" s="136"/>
      <c r="BV112" s="136"/>
      <c r="BW112" s="136"/>
      <c r="BX112" s="136"/>
      <c r="BY112" s="136"/>
      <c r="BZ112" s="136"/>
      <c r="CA112" s="136"/>
      <c r="CB112" s="136"/>
      <c r="CC112" s="136"/>
      <c r="CD112" s="136"/>
      <c r="CE112" s="136"/>
      <c r="CF112" s="136"/>
      <c r="CG112" s="136"/>
      <c r="CH112" s="136"/>
      <c r="CI112" s="136"/>
      <c r="CJ112" s="136"/>
      <c r="CK112" s="136"/>
      <c r="CL112" s="136"/>
      <c r="CM112" s="136"/>
      <c r="CN112" s="136"/>
      <c r="CO112" s="136"/>
      <c r="CP112" s="136"/>
      <c r="CQ112" s="136"/>
      <c r="CR112" s="136"/>
      <c r="CS112" s="136"/>
      <c r="CT112" s="136"/>
      <c r="CU112" s="136"/>
      <c r="CV112" s="136"/>
      <c r="CW112" s="136"/>
      <c r="CX112" s="136"/>
      <c r="CY112" s="136"/>
      <c r="CZ112" s="136"/>
      <c r="DA112" s="136"/>
      <c r="DB112" s="136"/>
      <c r="DC112" s="136"/>
      <c r="DD112" s="136"/>
      <c r="DE112" s="136"/>
      <c r="DF112" s="136"/>
      <c r="DG112" s="136"/>
      <c r="DH112" s="136"/>
      <c r="DI112" s="136"/>
      <c r="DJ112" s="136"/>
      <c r="DK112" s="136"/>
      <c r="DL112" s="136"/>
      <c r="DM112" s="136"/>
      <c r="DN112" s="137"/>
      <c r="DO112" s="137"/>
      <c r="DP112" s="137"/>
      <c r="DQ112" s="137"/>
      <c r="DR112" s="137"/>
      <c r="DS112" s="137"/>
      <c r="DT112" s="137"/>
      <c r="DU112" s="137"/>
      <c r="DV112" s="137"/>
      <c r="DW112" s="137"/>
      <c r="DX112" s="137"/>
      <c r="DY112" s="137"/>
      <c r="DZ112" s="137"/>
      <c r="EA112" s="137"/>
      <c r="EB112" s="137"/>
      <c r="EC112" s="137"/>
      <c r="ED112" s="137"/>
      <c r="EE112" s="137"/>
      <c r="EF112" s="137"/>
      <c r="EG112" s="132"/>
      <c r="EH112" s="132"/>
      <c r="EI112" s="132"/>
      <c r="EJ112" s="132"/>
      <c r="EK112" s="132"/>
      <c r="EL112" s="132"/>
      <c r="EM112" s="134"/>
      <c r="EN112" s="132"/>
      <c r="EO112" s="137"/>
      <c r="EP112" s="137"/>
      <c r="EQ112" s="137"/>
      <c r="ER112" s="137"/>
      <c r="ES112" s="137"/>
      <c r="ET112" s="137"/>
      <c r="EU112" s="137"/>
      <c r="EV112" s="137"/>
      <c r="EW112" s="132"/>
      <c r="EX112" s="132"/>
    </row>
    <row r="113" spans="2:154" x14ac:dyDescent="0.2">
      <c r="B113" s="131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3"/>
      <c r="AQ113" s="132"/>
      <c r="AR113" s="134"/>
      <c r="AS113" s="135"/>
      <c r="AT113" s="135"/>
      <c r="AU113" s="135"/>
      <c r="AV113" s="136"/>
      <c r="AW113" s="136"/>
      <c r="AX113" s="136"/>
      <c r="AY113" s="136"/>
      <c r="AZ113" s="136"/>
      <c r="BA113" s="136"/>
      <c r="BB113" s="136"/>
      <c r="BC113" s="136"/>
      <c r="BD113" s="136"/>
      <c r="BE113" s="136"/>
      <c r="BF113" s="136"/>
      <c r="BG113" s="136"/>
      <c r="BH113" s="136"/>
      <c r="BI113" s="136"/>
      <c r="BJ113" s="136"/>
      <c r="BK113" s="136"/>
      <c r="BL113" s="136"/>
      <c r="BM113" s="136"/>
      <c r="BN113" s="136"/>
      <c r="BO113" s="136"/>
      <c r="BP113" s="136"/>
      <c r="BQ113" s="136"/>
      <c r="BR113" s="136"/>
      <c r="BS113" s="136"/>
      <c r="BT113" s="136"/>
      <c r="BU113" s="136"/>
      <c r="BV113" s="136"/>
      <c r="BW113" s="136"/>
      <c r="BX113" s="136"/>
      <c r="BY113" s="136"/>
      <c r="BZ113" s="136"/>
      <c r="CA113" s="136"/>
      <c r="CB113" s="136"/>
      <c r="CC113" s="136"/>
      <c r="CD113" s="136"/>
      <c r="CE113" s="136"/>
      <c r="CF113" s="136"/>
      <c r="CG113" s="136"/>
      <c r="CH113" s="136"/>
      <c r="CI113" s="136"/>
      <c r="CJ113" s="136"/>
      <c r="CK113" s="136"/>
      <c r="CL113" s="136"/>
      <c r="CM113" s="136"/>
      <c r="CN113" s="136"/>
      <c r="CO113" s="136"/>
      <c r="CP113" s="136"/>
      <c r="CQ113" s="136"/>
      <c r="CR113" s="136"/>
      <c r="CS113" s="136"/>
      <c r="CT113" s="136"/>
      <c r="CU113" s="136"/>
      <c r="CV113" s="136"/>
      <c r="CW113" s="136"/>
      <c r="CX113" s="136"/>
      <c r="CY113" s="136"/>
      <c r="CZ113" s="136"/>
      <c r="DA113" s="136"/>
      <c r="DB113" s="136"/>
      <c r="DC113" s="136"/>
      <c r="DD113" s="136"/>
      <c r="DE113" s="136"/>
      <c r="DF113" s="136"/>
      <c r="DG113" s="136"/>
      <c r="DH113" s="136"/>
      <c r="DI113" s="136"/>
      <c r="DJ113" s="136"/>
      <c r="DK113" s="136"/>
      <c r="DL113" s="136"/>
      <c r="DM113" s="136"/>
      <c r="DN113" s="137"/>
      <c r="DO113" s="137"/>
      <c r="DP113" s="137"/>
      <c r="DQ113" s="137"/>
      <c r="DR113" s="137"/>
      <c r="DS113" s="137"/>
      <c r="DT113" s="137"/>
      <c r="DU113" s="137"/>
      <c r="DV113" s="137"/>
      <c r="DW113" s="137"/>
      <c r="DX113" s="137"/>
      <c r="DY113" s="137"/>
      <c r="DZ113" s="137"/>
      <c r="EA113" s="137"/>
      <c r="EB113" s="137"/>
      <c r="EC113" s="137"/>
      <c r="ED113" s="137"/>
      <c r="EE113" s="137"/>
      <c r="EF113" s="137"/>
      <c r="EG113" s="132"/>
      <c r="EH113" s="132"/>
      <c r="EI113" s="132"/>
      <c r="EJ113" s="132"/>
      <c r="EK113" s="132"/>
      <c r="EL113" s="132"/>
      <c r="EM113" s="134"/>
      <c r="EN113" s="132"/>
      <c r="EO113" s="137"/>
      <c r="EP113" s="137"/>
      <c r="EQ113" s="137"/>
      <c r="ER113" s="137"/>
      <c r="ES113" s="137"/>
      <c r="ET113" s="137"/>
      <c r="EU113" s="137"/>
      <c r="EV113" s="137"/>
      <c r="EW113" s="132"/>
      <c r="EX113" s="132"/>
    </row>
    <row r="114" spans="2:154" x14ac:dyDescent="0.2">
      <c r="B114" s="131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3"/>
      <c r="AQ114" s="132"/>
      <c r="AR114" s="134"/>
      <c r="AS114" s="135"/>
      <c r="AT114" s="135"/>
      <c r="AU114" s="135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136"/>
      <c r="BI114" s="136"/>
      <c r="BJ114" s="136"/>
      <c r="BK114" s="136"/>
      <c r="BL114" s="136"/>
      <c r="BM114" s="136"/>
      <c r="BN114" s="136"/>
      <c r="BO114" s="136"/>
      <c r="BP114" s="136"/>
      <c r="BQ114" s="136"/>
      <c r="BR114" s="136"/>
      <c r="BS114" s="136"/>
      <c r="BT114" s="136"/>
      <c r="BU114" s="136"/>
      <c r="BV114" s="136"/>
      <c r="BW114" s="136"/>
      <c r="BX114" s="136"/>
      <c r="BY114" s="136"/>
      <c r="BZ114" s="136"/>
      <c r="CA114" s="136"/>
      <c r="CB114" s="136"/>
      <c r="CC114" s="136"/>
      <c r="CD114" s="136"/>
      <c r="CE114" s="136"/>
      <c r="CF114" s="136"/>
      <c r="CG114" s="136"/>
      <c r="CH114" s="136"/>
      <c r="CI114" s="136"/>
      <c r="CJ114" s="136"/>
      <c r="CK114" s="136"/>
      <c r="CL114" s="136"/>
      <c r="CM114" s="136"/>
      <c r="CN114" s="136"/>
      <c r="CO114" s="136"/>
      <c r="CP114" s="136"/>
      <c r="CQ114" s="136"/>
      <c r="CR114" s="136"/>
      <c r="CS114" s="136"/>
      <c r="CT114" s="136"/>
      <c r="CU114" s="136"/>
      <c r="CV114" s="136"/>
      <c r="CW114" s="136"/>
      <c r="CX114" s="136"/>
      <c r="CY114" s="136"/>
      <c r="CZ114" s="136"/>
      <c r="DA114" s="136"/>
      <c r="DB114" s="136"/>
      <c r="DC114" s="136"/>
      <c r="DD114" s="136"/>
      <c r="DE114" s="136"/>
      <c r="DF114" s="136"/>
      <c r="DG114" s="136"/>
      <c r="DH114" s="136"/>
      <c r="DI114" s="136"/>
      <c r="DJ114" s="136"/>
      <c r="DK114" s="136"/>
      <c r="DL114" s="136"/>
      <c r="DM114" s="136"/>
      <c r="DN114" s="137"/>
      <c r="DO114" s="137"/>
      <c r="DP114" s="137"/>
      <c r="DQ114" s="137"/>
      <c r="DR114" s="137"/>
      <c r="DS114" s="137"/>
      <c r="DT114" s="137"/>
      <c r="DU114" s="137"/>
      <c r="DV114" s="137"/>
      <c r="DW114" s="137"/>
      <c r="DX114" s="137"/>
      <c r="DY114" s="137"/>
      <c r="DZ114" s="137"/>
      <c r="EA114" s="137"/>
      <c r="EB114" s="137"/>
      <c r="EC114" s="137"/>
      <c r="ED114" s="137"/>
      <c r="EE114" s="137"/>
      <c r="EF114" s="137"/>
      <c r="EG114" s="132"/>
      <c r="EH114" s="132"/>
      <c r="EI114" s="132"/>
      <c r="EJ114" s="132"/>
      <c r="EK114" s="132"/>
      <c r="EL114" s="132"/>
      <c r="EM114" s="134"/>
      <c r="EN114" s="132"/>
      <c r="EO114" s="137"/>
      <c r="EP114" s="137"/>
      <c r="EQ114" s="137"/>
      <c r="ER114" s="137"/>
      <c r="ES114" s="137"/>
      <c r="ET114" s="137"/>
      <c r="EU114" s="137"/>
      <c r="EV114" s="137"/>
      <c r="EW114" s="132"/>
      <c r="EX114" s="132"/>
    </row>
    <row r="115" spans="2:154" x14ac:dyDescent="0.2">
      <c r="B115" s="131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132"/>
      <c r="AB115" s="132"/>
      <c r="AC115" s="132"/>
      <c r="AD115" s="132"/>
      <c r="AE115" s="132"/>
      <c r="AF115" s="132"/>
      <c r="AG115" s="132"/>
      <c r="AH115" s="132"/>
      <c r="AI115" s="132"/>
      <c r="AJ115" s="132"/>
      <c r="AK115" s="132"/>
      <c r="AL115" s="132"/>
      <c r="AM115" s="132"/>
      <c r="AN115" s="132"/>
      <c r="AO115" s="132"/>
      <c r="AP115" s="133"/>
      <c r="AQ115" s="132"/>
      <c r="AR115" s="134"/>
      <c r="AS115" s="135"/>
      <c r="AT115" s="135"/>
      <c r="AU115" s="135"/>
      <c r="AV115" s="136"/>
      <c r="AW115" s="136"/>
      <c r="AX115" s="136"/>
      <c r="AY115" s="136"/>
      <c r="AZ115" s="136"/>
      <c r="BA115" s="136"/>
      <c r="BB115" s="136"/>
      <c r="BC115" s="136"/>
      <c r="BD115" s="136"/>
      <c r="BE115" s="136"/>
      <c r="BF115" s="136"/>
      <c r="BG115" s="136"/>
      <c r="BH115" s="136"/>
      <c r="BI115" s="136"/>
      <c r="BJ115" s="136"/>
      <c r="BK115" s="136"/>
      <c r="BL115" s="136"/>
      <c r="BM115" s="136"/>
      <c r="BN115" s="136"/>
      <c r="BO115" s="136"/>
      <c r="BP115" s="136"/>
      <c r="BQ115" s="136"/>
      <c r="BR115" s="136"/>
      <c r="BS115" s="136"/>
      <c r="BT115" s="136"/>
      <c r="BU115" s="136"/>
      <c r="BV115" s="136"/>
      <c r="BW115" s="136"/>
      <c r="BX115" s="136"/>
      <c r="BY115" s="136"/>
      <c r="BZ115" s="136"/>
      <c r="CA115" s="136"/>
      <c r="CB115" s="136"/>
      <c r="CC115" s="136"/>
      <c r="CD115" s="136"/>
      <c r="CE115" s="136"/>
      <c r="CF115" s="136"/>
      <c r="CG115" s="136"/>
      <c r="CH115" s="136"/>
      <c r="CI115" s="136"/>
      <c r="CJ115" s="136"/>
      <c r="CK115" s="136"/>
      <c r="CL115" s="136"/>
      <c r="CM115" s="136"/>
      <c r="CN115" s="136"/>
      <c r="CO115" s="136"/>
      <c r="CP115" s="136"/>
      <c r="CQ115" s="136"/>
      <c r="CR115" s="136"/>
      <c r="CS115" s="136"/>
      <c r="CT115" s="136"/>
      <c r="CU115" s="136"/>
      <c r="CV115" s="136"/>
      <c r="CW115" s="136"/>
      <c r="CX115" s="136"/>
      <c r="CY115" s="136"/>
      <c r="CZ115" s="136"/>
      <c r="DA115" s="136"/>
      <c r="DB115" s="136"/>
      <c r="DC115" s="136"/>
      <c r="DD115" s="136"/>
      <c r="DE115" s="136"/>
      <c r="DF115" s="136"/>
      <c r="DG115" s="136"/>
      <c r="DH115" s="136"/>
      <c r="DI115" s="136"/>
      <c r="DJ115" s="136"/>
      <c r="DK115" s="136"/>
      <c r="DL115" s="136"/>
      <c r="DM115" s="136"/>
      <c r="DN115" s="137"/>
      <c r="DO115" s="137"/>
      <c r="DP115" s="137"/>
      <c r="DQ115" s="137"/>
      <c r="DR115" s="137"/>
      <c r="DS115" s="137"/>
      <c r="DT115" s="137"/>
      <c r="DU115" s="137"/>
      <c r="DV115" s="137"/>
      <c r="DW115" s="137"/>
      <c r="DX115" s="137"/>
      <c r="DY115" s="137"/>
      <c r="DZ115" s="137"/>
      <c r="EA115" s="137"/>
      <c r="EB115" s="137"/>
      <c r="EC115" s="137"/>
      <c r="ED115" s="137"/>
      <c r="EE115" s="137"/>
      <c r="EF115" s="137"/>
      <c r="EG115" s="132"/>
      <c r="EH115" s="132"/>
      <c r="EI115" s="132"/>
      <c r="EJ115" s="132"/>
      <c r="EK115" s="132"/>
      <c r="EL115" s="132"/>
      <c r="EM115" s="134"/>
      <c r="EN115" s="132"/>
      <c r="EO115" s="137"/>
      <c r="EP115" s="137"/>
      <c r="EQ115" s="137"/>
      <c r="ER115" s="137"/>
      <c r="ES115" s="137"/>
      <c r="ET115" s="137"/>
      <c r="EU115" s="137"/>
      <c r="EV115" s="137"/>
      <c r="EW115" s="132"/>
      <c r="EX115" s="132"/>
    </row>
    <row r="116" spans="2:154" x14ac:dyDescent="0.2">
      <c r="B116" s="131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3"/>
      <c r="AQ116" s="132"/>
      <c r="AR116" s="134"/>
      <c r="AS116" s="135"/>
      <c r="AT116" s="135"/>
      <c r="AU116" s="135"/>
      <c r="AV116" s="136"/>
      <c r="AW116" s="136"/>
      <c r="AX116" s="136"/>
      <c r="AY116" s="136"/>
      <c r="AZ116" s="136"/>
      <c r="BA116" s="136"/>
      <c r="BB116" s="136"/>
      <c r="BC116" s="136"/>
      <c r="BD116" s="136"/>
      <c r="BE116" s="136"/>
      <c r="BF116" s="136"/>
      <c r="BG116" s="136"/>
      <c r="BH116" s="136"/>
      <c r="BI116" s="136"/>
      <c r="BJ116" s="136"/>
      <c r="BK116" s="136"/>
      <c r="BL116" s="136"/>
      <c r="BM116" s="136"/>
      <c r="BN116" s="136"/>
      <c r="BO116" s="136"/>
      <c r="BP116" s="136"/>
      <c r="BQ116" s="136"/>
      <c r="BR116" s="136"/>
      <c r="BS116" s="136"/>
      <c r="BT116" s="136"/>
      <c r="BU116" s="136"/>
      <c r="BV116" s="136"/>
      <c r="BW116" s="136"/>
      <c r="BX116" s="136"/>
      <c r="BY116" s="136"/>
      <c r="BZ116" s="136"/>
      <c r="CA116" s="136"/>
      <c r="CB116" s="136"/>
      <c r="CC116" s="136"/>
      <c r="CD116" s="136"/>
      <c r="CE116" s="136"/>
      <c r="CF116" s="136"/>
      <c r="CG116" s="136"/>
      <c r="CH116" s="136"/>
      <c r="CI116" s="136"/>
      <c r="CJ116" s="136"/>
      <c r="CK116" s="136"/>
      <c r="CL116" s="136"/>
      <c r="CM116" s="136"/>
      <c r="CN116" s="136"/>
      <c r="CO116" s="136"/>
      <c r="CP116" s="136"/>
      <c r="CQ116" s="136"/>
      <c r="CR116" s="136"/>
      <c r="CS116" s="136"/>
      <c r="CT116" s="136"/>
      <c r="CU116" s="136"/>
      <c r="CV116" s="136"/>
      <c r="CW116" s="136"/>
      <c r="CX116" s="136"/>
      <c r="CY116" s="136"/>
      <c r="CZ116" s="136"/>
      <c r="DA116" s="136"/>
      <c r="DB116" s="136"/>
      <c r="DC116" s="136"/>
      <c r="DD116" s="136"/>
      <c r="DE116" s="136"/>
      <c r="DF116" s="136"/>
      <c r="DG116" s="136"/>
      <c r="DH116" s="136"/>
      <c r="DI116" s="136"/>
      <c r="DJ116" s="136"/>
      <c r="DK116" s="136"/>
      <c r="DL116" s="136"/>
      <c r="DM116" s="136"/>
      <c r="DN116" s="137"/>
      <c r="DO116" s="137"/>
      <c r="DP116" s="137"/>
      <c r="DQ116" s="137"/>
      <c r="DR116" s="137"/>
      <c r="DS116" s="137"/>
      <c r="DT116" s="137"/>
      <c r="DU116" s="137"/>
      <c r="DV116" s="137"/>
      <c r="DW116" s="137"/>
      <c r="DX116" s="137"/>
      <c r="DY116" s="137"/>
      <c r="DZ116" s="137"/>
      <c r="EA116" s="137"/>
      <c r="EB116" s="137"/>
      <c r="EC116" s="137"/>
      <c r="ED116" s="137"/>
      <c r="EE116" s="137"/>
      <c r="EF116" s="137"/>
      <c r="EG116" s="132"/>
      <c r="EH116" s="132"/>
      <c r="EI116" s="132"/>
      <c r="EJ116" s="132"/>
      <c r="EK116" s="132"/>
      <c r="EL116" s="132"/>
      <c r="EM116" s="134"/>
      <c r="EN116" s="132"/>
      <c r="EO116" s="137"/>
      <c r="EP116" s="137"/>
      <c r="EQ116" s="137"/>
      <c r="ER116" s="137"/>
      <c r="ES116" s="137"/>
      <c r="ET116" s="137"/>
      <c r="EU116" s="137"/>
      <c r="EV116" s="137"/>
      <c r="EW116" s="132"/>
      <c r="EX116" s="132"/>
    </row>
    <row r="117" spans="2:154" x14ac:dyDescent="0.2">
      <c r="B117" s="131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  <c r="AF117" s="132"/>
      <c r="AG117" s="132"/>
      <c r="AH117" s="132"/>
      <c r="AI117" s="132"/>
      <c r="AJ117" s="132"/>
      <c r="AK117" s="132"/>
      <c r="AL117" s="132"/>
      <c r="AM117" s="132"/>
      <c r="AN117" s="132"/>
      <c r="AO117" s="132"/>
      <c r="AP117" s="133"/>
      <c r="AQ117" s="132"/>
      <c r="AR117" s="134"/>
      <c r="AS117" s="135"/>
      <c r="AT117" s="135"/>
      <c r="AU117" s="135"/>
      <c r="AV117" s="136"/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6"/>
      <c r="BH117" s="136"/>
      <c r="BI117" s="136"/>
      <c r="BJ117" s="136"/>
      <c r="BK117" s="136"/>
      <c r="BL117" s="136"/>
      <c r="BM117" s="136"/>
      <c r="BN117" s="136"/>
      <c r="BO117" s="136"/>
      <c r="BP117" s="136"/>
      <c r="BQ117" s="136"/>
      <c r="BR117" s="136"/>
      <c r="BS117" s="136"/>
      <c r="BT117" s="136"/>
      <c r="BU117" s="136"/>
      <c r="BV117" s="136"/>
      <c r="BW117" s="136"/>
      <c r="BX117" s="136"/>
      <c r="BY117" s="136"/>
      <c r="BZ117" s="136"/>
      <c r="CA117" s="136"/>
      <c r="CB117" s="136"/>
      <c r="CC117" s="136"/>
      <c r="CD117" s="136"/>
      <c r="CE117" s="136"/>
      <c r="CF117" s="136"/>
      <c r="CG117" s="136"/>
      <c r="CH117" s="136"/>
      <c r="CI117" s="136"/>
      <c r="CJ117" s="136"/>
      <c r="CK117" s="136"/>
      <c r="CL117" s="136"/>
      <c r="CM117" s="136"/>
      <c r="CN117" s="136"/>
      <c r="CO117" s="136"/>
      <c r="CP117" s="136"/>
      <c r="CQ117" s="136"/>
      <c r="CR117" s="136"/>
      <c r="CS117" s="136"/>
      <c r="CT117" s="136"/>
      <c r="CU117" s="136"/>
      <c r="CV117" s="136"/>
      <c r="CW117" s="136"/>
      <c r="CX117" s="136"/>
      <c r="CY117" s="136"/>
      <c r="CZ117" s="136"/>
      <c r="DA117" s="136"/>
      <c r="DB117" s="136"/>
      <c r="DC117" s="136"/>
      <c r="DD117" s="136"/>
      <c r="DE117" s="136"/>
      <c r="DF117" s="136"/>
      <c r="DG117" s="136"/>
      <c r="DH117" s="136"/>
      <c r="DI117" s="136"/>
      <c r="DJ117" s="136"/>
      <c r="DK117" s="136"/>
      <c r="DL117" s="136"/>
      <c r="DM117" s="136"/>
      <c r="DN117" s="137"/>
      <c r="DO117" s="137"/>
      <c r="DP117" s="137"/>
      <c r="DQ117" s="137"/>
      <c r="DR117" s="137"/>
      <c r="DS117" s="137"/>
      <c r="DT117" s="137"/>
      <c r="DU117" s="137"/>
      <c r="DV117" s="137"/>
      <c r="DW117" s="137"/>
      <c r="DX117" s="137"/>
      <c r="DY117" s="137"/>
      <c r="DZ117" s="137"/>
      <c r="EA117" s="137"/>
      <c r="EB117" s="137"/>
      <c r="EC117" s="137"/>
      <c r="ED117" s="137"/>
      <c r="EE117" s="137"/>
      <c r="EF117" s="137"/>
      <c r="EG117" s="132"/>
      <c r="EH117" s="132"/>
      <c r="EI117" s="132"/>
      <c r="EJ117" s="132"/>
      <c r="EK117" s="132"/>
      <c r="EL117" s="132"/>
      <c r="EM117" s="134"/>
      <c r="EN117" s="132"/>
      <c r="EO117" s="137"/>
      <c r="EP117" s="137"/>
      <c r="EQ117" s="137"/>
      <c r="ER117" s="137"/>
      <c r="ES117" s="137"/>
      <c r="ET117" s="137"/>
      <c r="EU117" s="137"/>
      <c r="EV117" s="137"/>
      <c r="EW117" s="132"/>
      <c r="EX117" s="132"/>
    </row>
    <row r="118" spans="2:154" x14ac:dyDescent="0.2">
      <c r="B118" s="131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  <c r="AB118" s="132"/>
      <c r="AC118" s="132"/>
      <c r="AD118" s="132"/>
      <c r="AE118" s="132"/>
      <c r="AF118" s="132"/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3"/>
      <c r="AQ118" s="132"/>
      <c r="AR118" s="134"/>
      <c r="AS118" s="135"/>
      <c r="AT118" s="135"/>
      <c r="AU118" s="135"/>
      <c r="AV118" s="136"/>
      <c r="AW118" s="136"/>
      <c r="AX118" s="136"/>
      <c r="AY118" s="136"/>
      <c r="AZ118" s="136"/>
      <c r="BA118" s="136"/>
      <c r="BB118" s="136"/>
      <c r="BC118" s="136"/>
      <c r="BD118" s="136"/>
      <c r="BE118" s="136"/>
      <c r="BF118" s="136"/>
      <c r="BG118" s="136"/>
      <c r="BH118" s="136"/>
      <c r="BI118" s="136"/>
      <c r="BJ118" s="136"/>
      <c r="BK118" s="136"/>
      <c r="BL118" s="136"/>
      <c r="BM118" s="136"/>
      <c r="BN118" s="136"/>
      <c r="BO118" s="136"/>
      <c r="BP118" s="136"/>
      <c r="BQ118" s="136"/>
      <c r="BR118" s="136"/>
      <c r="BS118" s="136"/>
      <c r="BT118" s="136"/>
      <c r="BU118" s="136"/>
      <c r="BV118" s="136"/>
      <c r="BW118" s="136"/>
      <c r="BX118" s="136"/>
      <c r="BY118" s="136"/>
      <c r="BZ118" s="136"/>
      <c r="CA118" s="136"/>
      <c r="CB118" s="136"/>
      <c r="CC118" s="136"/>
      <c r="CD118" s="136"/>
      <c r="CE118" s="136"/>
      <c r="CF118" s="136"/>
      <c r="CG118" s="136"/>
      <c r="CH118" s="136"/>
      <c r="CI118" s="136"/>
      <c r="CJ118" s="136"/>
      <c r="CK118" s="136"/>
      <c r="CL118" s="136"/>
      <c r="CM118" s="136"/>
      <c r="CN118" s="136"/>
      <c r="CO118" s="136"/>
      <c r="CP118" s="136"/>
      <c r="CQ118" s="136"/>
      <c r="CR118" s="136"/>
      <c r="CS118" s="136"/>
      <c r="CT118" s="136"/>
      <c r="CU118" s="136"/>
      <c r="CV118" s="136"/>
      <c r="CW118" s="136"/>
      <c r="CX118" s="136"/>
      <c r="CY118" s="136"/>
      <c r="CZ118" s="136"/>
      <c r="DA118" s="136"/>
      <c r="DB118" s="136"/>
      <c r="DC118" s="136"/>
      <c r="DD118" s="136"/>
      <c r="DE118" s="136"/>
      <c r="DF118" s="136"/>
      <c r="DG118" s="136"/>
      <c r="DH118" s="136"/>
      <c r="DI118" s="136"/>
      <c r="DJ118" s="136"/>
      <c r="DK118" s="136"/>
      <c r="DL118" s="136"/>
      <c r="DM118" s="136"/>
      <c r="DN118" s="137"/>
      <c r="DO118" s="137"/>
      <c r="DP118" s="137"/>
      <c r="DQ118" s="137"/>
      <c r="DR118" s="137"/>
      <c r="DS118" s="137"/>
      <c r="DT118" s="137"/>
      <c r="DU118" s="137"/>
      <c r="DV118" s="137"/>
      <c r="DW118" s="137"/>
      <c r="DX118" s="137"/>
      <c r="DY118" s="137"/>
      <c r="DZ118" s="137"/>
      <c r="EA118" s="137"/>
      <c r="EB118" s="137"/>
      <c r="EC118" s="137"/>
      <c r="ED118" s="137"/>
      <c r="EE118" s="137"/>
      <c r="EF118" s="137"/>
      <c r="EG118" s="132"/>
      <c r="EH118" s="132"/>
      <c r="EI118" s="132"/>
      <c r="EJ118" s="132"/>
      <c r="EK118" s="132"/>
      <c r="EL118" s="132"/>
      <c r="EM118" s="134"/>
      <c r="EN118" s="132"/>
      <c r="EO118" s="137"/>
      <c r="EP118" s="137"/>
      <c r="EQ118" s="137"/>
      <c r="ER118" s="137"/>
      <c r="ES118" s="137"/>
      <c r="ET118" s="137"/>
      <c r="EU118" s="137"/>
      <c r="EV118" s="137"/>
      <c r="EW118" s="132"/>
      <c r="EX118" s="132"/>
    </row>
    <row r="119" spans="2:154" x14ac:dyDescent="0.2">
      <c r="B119" s="131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32"/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3"/>
      <c r="AQ119" s="132"/>
      <c r="AR119" s="134"/>
      <c r="AS119" s="135"/>
      <c r="AT119" s="135"/>
      <c r="AU119" s="135"/>
      <c r="AV119" s="136"/>
      <c r="AW119" s="136"/>
      <c r="AX119" s="136"/>
      <c r="AY119" s="136"/>
      <c r="AZ119" s="136"/>
      <c r="BA119" s="136"/>
      <c r="BB119" s="136"/>
      <c r="BC119" s="136"/>
      <c r="BD119" s="136"/>
      <c r="BE119" s="136"/>
      <c r="BF119" s="136"/>
      <c r="BG119" s="136"/>
      <c r="BH119" s="136"/>
      <c r="BI119" s="136"/>
      <c r="BJ119" s="136"/>
      <c r="BK119" s="136"/>
      <c r="BL119" s="136"/>
      <c r="BM119" s="136"/>
      <c r="BN119" s="136"/>
      <c r="BO119" s="136"/>
      <c r="BP119" s="136"/>
      <c r="BQ119" s="136"/>
      <c r="BR119" s="136"/>
      <c r="BS119" s="136"/>
      <c r="BT119" s="136"/>
      <c r="BU119" s="136"/>
      <c r="BV119" s="136"/>
      <c r="BW119" s="136"/>
      <c r="BX119" s="136"/>
      <c r="BY119" s="136"/>
      <c r="BZ119" s="136"/>
      <c r="CA119" s="136"/>
      <c r="CB119" s="136"/>
      <c r="CC119" s="136"/>
      <c r="CD119" s="136"/>
      <c r="CE119" s="136"/>
      <c r="CF119" s="136"/>
      <c r="CG119" s="136"/>
      <c r="CH119" s="136"/>
      <c r="CI119" s="136"/>
      <c r="CJ119" s="136"/>
      <c r="CK119" s="136"/>
      <c r="CL119" s="136"/>
      <c r="CM119" s="136"/>
      <c r="CN119" s="136"/>
      <c r="CO119" s="136"/>
      <c r="CP119" s="136"/>
      <c r="CQ119" s="136"/>
      <c r="CR119" s="136"/>
      <c r="CS119" s="136"/>
      <c r="CT119" s="136"/>
      <c r="CU119" s="136"/>
      <c r="CV119" s="136"/>
      <c r="CW119" s="136"/>
      <c r="CX119" s="136"/>
      <c r="CY119" s="136"/>
      <c r="CZ119" s="136"/>
      <c r="DA119" s="136"/>
      <c r="DB119" s="136"/>
      <c r="DC119" s="136"/>
      <c r="DD119" s="136"/>
      <c r="DE119" s="136"/>
      <c r="DF119" s="136"/>
      <c r="DG119" s="136"/>
      <c r="DH119" s="136"/>
      <c r="DI119" s="136"/>
      <c r="DJ119" s="136"/>
      <c r="DK119" s="136"/>
      <c r="DL119" s="136"/>
      <c r="DM119" s="136"/>
      <c r="DN119" s="137"/>
      <c r="DO119" s="137"/>
      <c r="DP119" s="137"/>
      <c r="DQ119" s="137"/>
      <c r="DR119" s="137"/>
      <c r="DS119" s="137"/>
      <c r="DT119" s="137"/>
      <c r="DU119" s="137"/>
      <c r="DV119" s="137"/>
      <c r="DW119" s="137"/>
      <c r="DX119" s="137"/>
      <c r="DY119" s="137"/>
      <c r="DZ119" s="137"/>
      <c r="EA119" s="137"/>
      <c r="EB119" s="137"/>
      <c r="EC119" s="137"/>
      <c r="ED119" s="137"/>
      <c r="EE119" s="137"/>
      <c r="EF119" s="137"/>
      <c r="EG119" s="132"/>
      <c r="EH119" s="132"/>
      <c r="EI119" s="132"/>
      <c r="EJ119" s="132"/>
      <c r="EK119" s="132"/>
      <c r="EL119" s="132"/>
      <c r="EM119" s="134"/>
      <c r="EN119" s="132"/>
      <c r="EO119" s="137"/>
      <c r="EP119" s="137"/>
      <c r="EQ119" s="137"/>
      <c r="ER119" s="137"/>
      <c r="ES119" s="137"/>
      <c r="ET119" s="137"/>
      <c r="EU119" s="137"/>
      <c r="EV119" s="137"/>
      <c r="EW119" s="132"/>
      <c r="EX119" s="132"/>
    </row>
    <row r="120" spans="2:154" x14ac:dyDescent="0.2">
      <c r="B120" s="131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3"/>
      <c r="AQ120" s="132"/>
      <c r="AR120" s="134"/>
      <c r="AS120" s="135"/>
      <c r="AT120" s="135"/>
      <c r="AU120" s="135"/>
      <c r="AV120" s="136"/>
      <c r="AW120" s="136"/>
      <c r="AX120" s="136"/>
      <c r="AY120" s="136"/>
      <c r="AZ120" s="136"/>
      <c r="BA120" s="136"/>
      <c r="BB120" s="136"/>
      <c r="BC120" s="136"/>
      <c r="BD120" s="136"/>
      <c r="BE120" s="136"/>
      <c r="BF120" s="136"/>
      <c r="BG120" s="136"/>
      <c r="BH120" s="136"/>
      <c r="BI120" s="136"/>
      <c r="BJ120" s="136"/>
      <c r="BK120" s="136"/>
      <c r="BL120" s="136"/>
      <c r="BM120" s="136"/>
      <c r="BN120" s="136"/>
      <c r="BO120" s="136"/>
      <c r="BP120" s="136"/>
      <c r="BQ120" s="136"/>
      <c r="BR120" s="136"/>
      <c r="BS120" s="136"/>
      <c r="BT120" s="136"/>
      <c r="BU120" s="136"/>
      <c r="BV120" s="136"/>
      <c r="BW120" s="136"/>
      <c r="BX120" s="136"/>
      <c r="BY120" s="136"/>
      <c r="BZ120" s="136"/>
      <c r="CA120" s="136"/>
      <c r="CB120" s="136"/>
      <c r="CC120" s="136"/>
      <c r="CD120" s="136"/>
      <c r="CE120" s="136"/>
      <c r="CF120" s="136"/>
      <c r="CG120" s="136"/>
      <c r="CH120" s="136"/>
      <c r="CI120" s="136"/>
      <c r="CJ120" s="136"/>
      <c r="CK120" s="136"/>
      <c r="CL120" s="136"/>
      <c r="CM120" s="136"/>
      <c r="CN120" s="136"/>
      <c r="CO120" s="136"/>
      <c r="CP120" s="136"/>
      <c r="CQ120" s="136"/>
      <c r="CR120" s="136"/>
      <c r="CS120" s="136"/>
      <c r="CT120" s="136"/>
      <c r="CU120" s="136"/>
      <c r="CV120" s="136"/>
      <c r="CW120" s="136"/>
      <c r="CX120" s="136"/>
      <c r="CY120" s="136"/>
      <c r="CZ120" s="136"/>
      <c r="DA120" s="136"/>
      <c r="DB120" s="136"/>
      <c r="DC120" s="136"/>
      <c r="DD120" s="136"/>
      <c r="DE120" s="136"/>
      <c r="DF120" s="136"/>
      <c r="DG120" s="136"/>
      <c r="DH120" s="136"/>
      <c r="DI120" s="136"/>
      <c r="DJ120" s="136"/>
      <c r="DK120" s="136"/>
      <c r="DL120" s="136"/>
      <c r="DM120" s="136"/>
      <c r="DN120" s="137"/>
      <c r="DO120" s="137"/>
      <c r="DP120" s="137"/>
      <c r="DQ120" s="137"/>
      <c r="DR120" s="137"/>
      <c r="DS120" s="137"/>
      <c r="DT120" s="137"/>
      <c r="DU120" s="137"/>
      <c r="DV120" s="137"/>
      <c r="DW120" s="137"/>
      <c r="DX120" s="137"/>
      <c r="DY120" s="137"/>
      <c r="DZ120" s="137"/>
      <c r="EA120" s="137"/>
      <c r="EB120" s="137"/>
      <c r="EC120" s="137"/>
      <c r="ED120" s="137"/>
      <c r="EE120" s="137"/>
      <c r="EF120" s="137"/>
      <c r="EG120" s="132"/>
      <c r="EH120" s="132"/>
      <c r="EI120" s="132"/>
      <c r="EJ120" s="132"/>
      <c r="EK120" s="132"/>
      <c r="EL120" s="132"/>
      <c r="EM120" s="134"/>
      <c r="EN120" s="132"/>
      <c r="EO120" s="137"/>
      <c r="EP120" s="137"/>
      <c r="EQ120" s="137"/>
      <c r="ER120" s="137"/>
      <c r="ES120" s="137"/>
      <c r="ET120" s="137"/>
      <c r="EU120" s="137"/>
      <c r="EV120" s="137"/>
      <c r="EW120" s="132"/>
      <c r="EX120" s="132"/>
    </row>
    <row r="121" spans="2:154" x14ac:dyDescent="0.2">
      <c r="B121" s="131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3"/>
      <c r="AQ121" s="132"/>
      <c r="AR121" s="134"/>
      <c r="AS121" s="135"/>
      <c r="AT121" s="135"/>
      <c r="AU121" s="135"/>
      <c r="AV121" s="136"/>
      <c r="AW121" s="136"/>
      <c r="AX121" s="136"/>
      <c r="AY121" s="136"/>
      <c r="AZ121" s="136"/>
      <c r="BA121" s="136"/>
      <c r="BB121" s="136"/>
      <c r="BC121" s="136"/>
      <c r="BD121" s="136"/>
      <c r="BE121" s="136"/>
      <c r="BF121" s="136"/>
      <c r="BG121" s="136"/>
      <c r="BH121" s="136"/>
      <c r="BI121" s="136"/>
      <c r="BJ121" s="136"/>
      <c r="BK121" s="136"/>
      <c r="BL121" s="136"/>
      <c r="BM121" s="136"/>
      <c r="BN121" s="136"/>
      <c r="BO121" s="136"/>
      <c r="BP121" s="136"/>
      <c r="BQ121" s="136"/>
      <c r="BR121" s="136"/>
      <c r="BS121" s="136"/>
      <c r="BT121" s="136"/>
      <c r="BU121" s="136"/>
      <c r="BV121" s="136"/>
      <c r="BW121" s="136"/>
      <c r="BX121" s="136"/>
      <c r="BY121" s="136"/>
      <c r="BZ121" s="136"/>
      <c r="CA121" s="136"/>
      <c r="CB121" s="136"/>
      <c r="CC121" s="136"/>
      <c r="CD121" s="136"/>
      <c r="CE121" s="136"/>
      <c r="CF121" s="136"/>
      <c r="CG121" s="136"/>
      <c r="CH121" s="136"/>
      <c r="CI121" s="136"/>
      <c r="CJ121" s="136"/>
      <c r="CK121" s="136"/>
      <c r="CL121" s="136"/>
      <c r="CM121" s="136"/>
      <c r="CN121" s="136"/>
      <c r="CO121" s="136"/>
      <c r="CP121" s="136"/>
      <c r="CQ121" s="136"/>
      <c r="CR121" s="136"/>
      <c r="CS121" s="136"/>
      <c r="CT121" s="136"/>
      <c r="CU121" s="136"/>
      <c r="CV121" s="136"/>
      <c r="CW121" s="136"/>
      <c r="CX121" s="136"/>
      <c r="CY121" s="136"/>
      <c r="CZ121" s="136"/>
      <c r="DA121" s="136"/>
      <c r="DB121" s="136"/>
      <c r="DC121" s="136"/>
      <c r="DD121" s="136"/>
      <c r="DE121" s="136"/>
      <c r="DF121" s="136"/>
      <c r="DG121" s="136"/>
      <c r="DH121" s="136"/>
      <c r="DI121" s="136"/>
      <c r="DJ121" s="136"/>
      <c r="DK121" s="136"/>
      <c r="DL121" s="136"/>
      <c r="DM121" s="136"/>
      <c r="DN121" s="137"/>
      <c r="DO121" s="137"/>
      <c r="DP121" s="137"/>
      <c r="DQ121" s="137"/>
      <c r="DR121" s="137"/>
      <c r="DS121" s="137"/>
      <c r="DT121" s="137"/>
      <c r="DU121" s="137"/>
      <c r="DV121" s="137"/>
      <c r="DW121" s="137"/>
      <c r="DX121" s="137"/>
      <c r="DY121" s="137"/>
      <c r="DZ121" s="137"/>
      <c r="EA121" s="137"/>
      <c r="EB121" s="137"/>
      <c r="EC121" s="137"/>
      <c r="ED121" s="137"/>
      <c r="EE121" s="137"/>
      <c r="EF121" s="137"/>
      <c r="EG121" s="132"/>
      <c r="EH121" s="132"/>
      <c r="EI121" s="132"/>
      <c r="EJ121" s="132"/>
      <c r="EK121" s="132"/>
      <c r="EL121" s="132"/>
      <c r="EM121" s="134"/>
      <c r="EN121" s="132"/>
      <c r="EO121" s="137"/>
      <c r="EP121" s="137"/>
      <c r="EQ121" s="137"/>
      <c r="ER121" s="137"/>
      <c r="ES121" s="137"/>
      <c r="ET121" s="137"/>
      <c r="EU121" s="137"/>
      <c r="EV121" s="137"/>
      <c r="EW121" s="132"/>
      <c r="EX121" s="132"/>
    </row>
    <row r="122" spans="2:154" x14ac:dyDescent="0.2">
      <c r="B122" s="131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  <c r="AF122" s="132"/>
      <c r="AG122" s="132"/>
      <c r="AH122" s="132"/>
      <c r="AI122" s="132"/>
      <c r="AJ122" s="132"/>
      <c r="AK122" s="132"/>
      <c r="AL122" s="132"/>
      <c r="AM122" s="132"/>
      <c r="AN122" s="132"/>
      <c r="AO122" s="132"/>
      <c r="AP122" s="133"/>
      <c r="AQ122" s="132"/>
      <c r="AR122" s="134"/>
      <c r="AS122" s="135"/>
      <c r="AT122" s="135"/>
      <c r="AU122" s="135"/>
      <c r="AV122" s="136"/>
      <c r="AW122" s="136"/>
      <c r="AX122" s="136"/>
      <c r="AY122" s="136"/>
      <c r="AZ122" s="136"/>
      <c r="BA122" s="136"/>
      <c r="BB122" s="136"/>
      <c r="BC122" s="136"/>
      <c r="BD122" s="136"/>
      <c r="BE122" s="136"/>
      <c r="BF122" s="136"/>
      <c r="BG122" s="136"/>
      <c r="BH122" s="136"/>
      <c r="BI122" s="136"/>
      <c r="BJ122" s="136"/>
      <c r="BK122" s="136"/>
      <c r="BL122" s="136"/>
      <c r="BM122" s="136"/>
      <c r="BN122" s="136"/>
      <c r="BO122" s="136"/>
      <c r="BP122" s="136"/>
      <c r="BQ122" s="136"/>
      <c r="BR122" s="136"/>
      <c r="BS122" s="136"/>
      <c r="BT122" s="136"/>
      <c r="BU122" s="136"/>
      <c r="BV122" s="136"/>
      <c r="BW122" s="136"/>
      <c r="BX122" s="136"/>
      <c r="BY122" s="136"/>
      <c r="BZ122" s="136"/>
      <c r="CA122" s="136"/>
      <c r="CB122" s="136"/>
      <c r="CC122" s="136"/>
      <c r="CD122" s="136"/>
      <c r="CE122" s="136"/>
      <c r="CF122" s="136"/>
      <c r="CG122" s="136"/>
      <c r="CH122" s="136"/>
      <c r="CI122" s="136"/>
      <c r="CJ122" s="136"/>
      <c r="CK122" s="136"/>
      <c r="CL122" s="136"/>
      <c r="CM122" s="136"/>
      <c r="CN122" s="136"/>
      <c r="CO122" s="136"/>
      <c r="CP122" s="136"/>
      <c r="CQ122" s="136"/>
      <c r="CR122" s="136"/>
      <c r="CS122" s="136"/>
      <c r="CT122" s="136"/>
      <c r="CU122" s="136"/>
      <c r="CV122" s="136"/>
      <c r="CW122" s="136"/>
      <c r="CX122" s="136"/>
      <c r="CY122" s="136"/>
      <c r="CZ122" s="136"/>
      <c r="DA122" s="136"/>
      <c r="DB122" s="136"/>
      <c r="DC122" s="136"/>
      <c r="DD122" s="136"/>
      <c r="DE122" s="136"/>
      <c r="DF122" s="136"/>
      <c r="DG122" s="136"/>
      <c r="DH122" s="136"/>
      <c r="DI122" s="136"/>
      <c r="DJ122" s="136"/>
      <c r="DK122" s="136"/>
      <c r="DL122" s="136"/>
      <c r="DM122" s="136"/>
      <c r="DN122" s="137"/>
      <c r="DO122" s="137"/>
      <c r="DP122" s="137"/>
      <c r="DQ122" s="137"/>
      <c r="DR122" s="137"/>
      <c r="DS122" s="137"/>
      <c r="DT122" s="137"/>
      <c r="DU122" s="137"/>
      <c r="DV122" s="137"/>
      <c r="DW122" s="137"/>
      <c r="DX122" s="137"/>
      <c r="DY122" s="137"/>
      <c r="DZ122" s="137"/>
      <c r="EA122" s="137"/>
      <c r="EB122" s="137"/>
      <c r="EC122" s="137"/>
      <c r="ED122" s="137"/>
      <c r="EE122" s="137"/>
      <c r="EF122" s="137"/>
      <c r="EG122" s="132"/>
      <c r="EH122" s="132"/>
      <c r="EI122" s="132"/>
      <c r="EJ122" s="132"/>
      <c r="EK122" s="132"/>
      <c r="EL122" s="132"/>
      <c r="EM122" s="134"/>
      <c r="EN122" s="132"/>
      <c r="EO122" s="137"/>
      <c r="EP122" s="137"/>
      <c r="EQ122" s="137"/>
      <c r="ER122" s="137"/>
      <c r="ES122" s="137"/>
      <c r="ET122" s="137"/>
      <c r="EU122" s="137"/>
      <c r="EV122" s="137"/>
      <c r="EW122" s="132"/>
      <c r="EX122" s="132"/>
    </row>
    <row r="123" spans="2:154" x14ac:dyDescent="0.2">
      <c r="B123" s="131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32"/>
      <c r="AG123" s="132"/>
      <c r="AH123" s="132"/>
      <c r="AI123" s="132"/>
      <c r="AJ123" s="132"/>
      <c r="AK123" s="132"/>
      <c r="AL123" s="132"/>
      <c r="AM123" s="132"/>
      <c r="AN123" s="132"/>
      <c r="AO123" s="132"/>
      <c r="AP123" s="133"/>
      <c r="AQ123" s="132"/>
      <c r="AR123" s="134"/>
      <c r="AS123" s="135"/>
      <c r="AT123" s="135"/>
      <c r="AU123" s="135"/>
      <c r="AV123" s="136"/>
      <c r="AW123" s="136"/>
      <c r="AX123" s="136"/>
      <c r="AY123" s="136"/>
      <c r="AZ123" s="136"/>
      <c r="BA123" s="136"/>
      <c r="BB123" s="136"/>
      <c r="BC123" s="136"/>
      <c r="BD123" s="136"/>
      <c r="BE123" s="136"/>
      <c r="BF123" s="136"/>
      <c r="BG123" s="136"/>
      <c r="BH123" s="136"/>
      <c r="BI123" s="136"/>
      <c r="BJ123" s="136"/>
      <c r="BK123" s="136"/>
      <c r="BL123" s="136"/>
      <c r="BM123" s="136"/>
      <c r="BN123" s="136"/>
      <c r="BO123" s="136"/>
      <c r="BP123" s="136"/>
      <c r="BQ123" s="136"/>
      <c r="BR123" s="136"/>
      <c r="BS123" s="136"/>
      <c r="BT123" s="136"/>
      <c r="BU123" s="136"/>
      <c r="BV123" s="136"/>
      <c r="BW123" s="136"/>
      <c r="BX123" s="136"/>
      <c r="BY123" s="136"/>
      <c r="BZ123" s="136"/>
      <c r="CA123" s="136"/>
      <c r="CB123" s="136"/>
      <c r="CC123" s="136"/>
      <c r="CD123" s="136"/>
      <c r="CE123" s="136"/>
      <c r="CF123" s="136"/>
      <c r="CG123" s="136"/>
      <c r="CH123" s="136"/>
      <c r="CI123" s="136"/>
      <c r="CJ123" s="136"/>
      <c r="CK123" s="136"/>
      <c r="CL123" s="136"/>
      <c r="CM123" s="136"/>
      <c r="CN123" s="136"/>
      <c r="CO123" s="136"/>
      <c r="CP123" s="136"/>
      <c r="CQ123" s="136"/>
      <c r="CR123" s="136"/>
      <c r="CS123" s="136"/>
      <c r="CT123" s="136"/>
      <c r="CU123" s="136"/>
      <c r="CV123" s="136"/>
      <c r="CW123" s="136"/>
      <c r="CX123" s="136"/>
      <c r="CY123" s="136"/>
      <c r="CZ123" s="136"/>
      <c r="DA123" s="136"/>
      <c r="DB123" s="136"/>
      <c r="DC123" s="136"/>
      <c r="DD123" s="136"/>
      <c r="DE123" s="136"/>
      <c r="DF123" s="136"/>
      <c r="DG123" s="136"/>
      <c r="DH123" s="136"/>
      <c r="DI123" s="136"/>
      <c r="DJ123" s="136"/>
      <c r="DK123" s="136"/>
      <c r="DL123" s="136"/>
      <c r="DM123" s="136"/>
      <c r="DN123" s="137"/>
      <c r="DO123" s="137"/>
      <c r="DP123" s="137"/>
      <c r="DQ123" s="137"/>
      <c r="DR123" s="137"/>
      <c r="DS123" s="137"/>
      <c r="DT123" s="137"/>
      <c r="DU123" s="137"/>
      <c r="DV123" s="137"/>
      <c r="DW123" s="137"/>
      <c r="DX123" s="137"/>
      <c r="DY123" s="137"/>
      <c r="DZ123" s="137"/>
      <c r="EA123" s="137"/>
      <c r="EB123" s="137"/>
      <c r="EC123" s="137"/>
      <c r="ED123" s="137"/>
      <c r="EE123" s="137"/>
      <c r="EF123" s="137"/>
      <c r="EG123" s="132"/>
      <c r="EH123" s="132"/>
      <c r="EI123" s="132"/>
      <c r="EJ123" s="132"/>
      <c r="EK123" s="132"/>
      <c r="EL123" s="132"/>
      <c r="EM123" s="134"/>
      <c r="EN123" s="132"/>
      <c r="EO123" s="137"/>
      <c r="EP123" s="137"/>
      <c r="EQ123" s="137"/>
      <c r="ER123" s="137"/>
      <c r="ES123" s="137"/>
      <c r="ET123" s="137"/>
      <c r="EU123" s="137"/>
      <c r="EV123" s="137"/>
      <c r="EW123" s="132"/>
      <c r="EX123" s="132"/>
    </row>
    <row r="124" spans="2:154" x14ac:dyDescent="0.2">
      <c r="B124" s="131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/>
      <c r="AF124" s="132"/>
      <c r="AG124" s="132"/>
      <c r="AH124" s="132"/>
      <c r="AI124" s="132"/>
      <c r="AJ124" s="132"/>
      <c r="AK124" s="132"/>
      <c r="AL124" s="132"/>
      <c r="AM124" s="132"/>
      <c r="AN124" s="132"/>
      <c r="AO124" s="132"/>
      <c r="AP124" s="133"/>
      <c r="AQ124" s="132"/>
      <c r="AR124" s="134"/>
      <c r="AS124" s="135"/>
      <c r="AT124" s="135"/>
      <c r="AU124" s="135"/>
      <c r="AV124" s="136"/>
      <c r="AW124" s="136"/>
      <c r="AX124" s="136"/>
      <c r="AY124" s="136"/>
      <c r="AZ124" s="136"/>
      <c r="BA124" s="136"/>
      <c r="BB124" s="136"/>
      <c r="BC124" s="136"/>
      <c r="BD124" s="136"/>
      <c r="BE124" s="136"/>
      <c r="BF124" s="136"/>
      <c r="BG124" s="136"/>
      <c r="BH124" s="136"/>
      <c r="BI124" s="136"/>
      <c r="BJ124" s="136"/>
      <c r="BK124" s="136"/>
      <c r="BL124" s="136"/>
      <c r="BM124" s="136"/>
      <c r="BN124" s="136"/>
      <c r="BO124" s="136"/>
      <c r="BP124" s="136"/>
      <c r="BQ124" s="136"/>
      <c r="BR124" s="136"/>
      <c r="BS124" s="136"/>
      <c r="BT124" s="136"/>
      <c r="BU124" s="136"/>
      <c r="BV124" s="136"/>
      <c r="BW124" s="136"/>
      <c r="BX124" s="136"/>
      <c r="BY124" s="136"/>
      <c r="BZ124" s="136"/>
      <c r="CA124" s="136"/>
      <c r="CB124" s="136"/>
      <c r="CC124" s="136"/>
      <c r="CD124" s="136"/>
      <c r="CE124" s="136"/>
      <c r="CF124" s="136"/>
      <c r="CG124" s="136"/>
      <c r="CH124" s="136"/>
      <c r="CI124" s="136"/>
      <c r="CJ124" s="136"/>
      <c r="CK124" s="136"/>
      <c r="CL124" s="136"/>
      <c r="CM124" s="136"/>
      <c r="CN124" s="136"/>
      <c r="CO124" s="136"/>
      <c r="CP124" s="136"/>
      <c r="CQ124" s="136"/>
      <c r="CR124" s="136"/>
      <c r="CS124" s="136"/>
      <c r="CT124" s="136"/>
      <c r="CU124" s="136"/>
      <c r="CV124" s="136"/>
      <c r="CW124" s="136"/>
      <c r="CX124" s="136"/>
      <c r="CY124" s="136"/>
      <c r="CZ124" s="136"/>
      <c r="DA124" s="136"/>
      <c r="DB124" s="136"/>
      <c r="DC124" s="136"/>
      <c r="DD124" s="136"/>
      <c r="DE124" s="136"/>
      <c r="DF124" s="136"/>
      <c r="DG124" s="136"/>
      <c r="DH124" s="136"/>
      <c r="DI124" s="136"/>
      <c r="DJ124" s="136"/>
      <c r="DK124" s="136"/>
      <c r="DL124" s="136"/>
      <c r="DM124" s="136"/>
      <c r="DN124" s="137"/>
      <c r="DO124" s="137"/>
      <c r="DP124" s="137"/>
      <c r="DQ124" s="137"/>
      <c r="DR124" s="137"/>
      <c r="DS124" s="137"/>
      <c r="DT124" s="137"/>
      <c r="DU124" s="137"/>
      <c r="DV124" s="137"/>
      <c r="DW124" s="137"/>
      <c r="DX124" s="137"/>
      <c r="DY124" s="137"/>
      <c r="DZ124" s="137"/>
      <c r="EA124" s="137"/>
      <c r="EB124" s="137"/>
      <c r="EC124" s="137"/>
      <c r="ED124" s="137"/>
      <c r="EE124" s="137"/>
      <c r="EF124" s="137"/>
      <c r="EG124" s="132"/>
      <c r="EH124" s="132"/>
      <c r="EI124" s="132"/>
      <c r="EJ124" s="132"/>
      <c r="EK124" s="132"/>
      <c r="EL124" s="132"/>
      <c r="EM124" s="134"/>
      <c r="EN124" s="132"/>
      <c r="EO124" s="137"/>
      <c r="EP124" s="137"/>
      <c r="EQ124" s="137"/>
      <c r="ER124" s="137"/>
      <c r="ES124" s="137"/>
      <c r="ET124" s="137"/>
      <c r="EU124" s="137"/>
      <c r="EV124" s="137"/>
      <c r="EW124" s="132"/>
      <c r="EX124" s="132"/>
    </row>
    <row r="125" spans="2:154" x14ac:dyDescent="0.2">
      <c r="B125" s="131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/>
      <c r="AF125" s="132"/>
      <c r="AG125" s="132"/>
      <c r="AH125" s="132"/>
      <c r="AI125" s="132"/>
      <c r="AJ125" s="132"/>
      <c r="AK125" s="132"/>
      <c r="AL125" s="132"/>
      <c r="AM125" s="132"/>
      <c r="AN125" s="132"/>
      <c r="AO125" s="132"/>
      <c r="AP125" s="133"/>
      <c r="AQ125" s="132"/>
      <c r="AR125" s="134"/>
      <c r="AS125" s="135"/>
      <c r="AT125" s="135"/>
      <c r="AU125" s="135"/>
      <c r="AV125" s="136"/>
      <c r="AW125" s="136"/>
      <c r="AX125" s="136"/>
      <c r="AY125" s="136"/>
      <c r="AZ125" s="136"/>
      <c r="BA125" s="136"/>
      <c r="BB125" s="136"/>
      <c r="BC125" s="136"/>
      <c r="BD125" s="136"/>
      <c r="BE125" s="136"/>
      <c r="BF125" s="136"/>
      <c r="BG125" s="136"/>
      <c r="BH125" s="136"/>
      <c r="BI125" s="136"/>
      <c r="BJ125" s="136"/>
      <c r="BK125" s="136"/>
      <c r="BL125" s="136"/>
      <c r="BM125" s="136"/>
      <c r="BN125" s="136"/>
      <c r="BO125" s="136"/>
      <c r="BP125" s="136"/>
      <c r="BQ125" s="136"/>
      <c r="BR125" s="136"/>
      <c r="BS125" s="136"/>
      <c r="BT125" s="136"/>
      <c r="BU125" s="136"/>
      <c r="BV125" s="136"/>
      <c r="BW125" s="136"/>
      <c r="BX125" s="136"/>
      <c r="BY125" s="136"/>
      <c r="BZ125" s="136"/>
      <c r="CA125" s="136"/>
      <c r="CB125" s="136"/>
      <c r="CC125" s="136"/>
      <c r="CD125" s="136"/>
      <c r="CE125" s="136"/>
      <c r="CF125" s="136"/>
      <c r="CG125" s="136"/>
      <c r="CH125" s="136"/>
      <c r="CI125" s="136"/>
      <c r="CJ125" s="136"/>
      <c r="CK125" s="136"/>
      <c r="CL125" s="136"/>
      <c r="CM125" s="136"/>
      <c r="CN125" s="136"/>
      <c r="CO125" s="136"/>
      <c r="CP125" s="136"/>
      <c r="CQ125" s="136"/>
      <c r="CR125" s="136"/>
      <c r="CS125" s="136"/>
      <c r="CT125" s="136"/>
      <c r="CU125" s="136"/>
      <c r="CV125" s="136"/>
      <c r="CW125" s="136"/>
      <c r="CX125" s="136"/>
      <c r="CY125" s="136"/>
      <c r="CZ125" s="136"/>
      <c r="DA125" s="136"/>
      <c r="DB125" s="136"/>
      <c r="DC125" s="136"/>
      <c r="DD125" s="136"/>
      <c r="DE125" s="136"/>
      <c r="DF125" s="136"/>
      <c r="DG125" s="136"/>
      <c r="DH125" s="136"/>
      <c r="DI125" s="136"/>
      <c r="DJ125" s="136"/>
      <c r="DK125" s="136"/>
      <c r="DL125" s="136"/>
      <c r="DM125" s="136"/>
      <c r="DN125" s="137"/>
      <c r="DO125" s="137"/>
      <c r="DP125" s="137"/>
      <c r="DQ125" s="137"/>
      <c r="DR125" s="137"/>
      <c r="DS125" s="137"/>
      <c r="DT125" s="137"/>
      <c r="DU125" s="137"/>
      <c r="DV125" s="137"/>
      <c r="DW125" s="137"/>
      <c r="DX125" s="137"/>
      <c r="DY125" s="137"/>
      <c r="DZ125" s="137"/>
      <c r="EA125" s="137"/>
      <c r="EB125" s="137"/>
      <c r="EC125" s="137"/>
      <c r="ED125" s="137"/>
      <c r="EE125" s="137"/>
      <c r="EF125" s="137"/>
      <c r="EG125" s="132"/>
      <c r="EH125" s="132"/>
      <c r="EI125" s="132"/>
      <c r="EJ125" s="132"/>
      <c r="EK125" s="132"/>
      <c r="EL125" s="132"/>
      <c r="EM125" s="134"/>
      <c r="EN125" s="132"/>
      <c r="EO125" s="137"/>
      <c r="EP125" s="137"/>
      <c r="EQ125" s="137"/>
      <c r="ER125" s="137"/>
      <c r="ES125" s="137"/>
      <c r="ET125" s="137"/>
      <c r="EU125" s="137"/>
      <c r="EV125" s="137"/>
      <c r="EW125" s="132"/>
      <c r="EX125" s="132"/>
    </row>
    <row r="126" spans="2:154" x14ac:dyDescent="0.2">
      <c r="B126" s="131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  <c r="AB126" s="132"/>
      <c r="AC126" s="132"/>
      <c r="AD126" s="132"/>
      <c r="AE126" s="132"/>
      <c r="AF126" s="132"/>
      <c r="AG126" s="132"/>
      <c r="AH126" s="132"/>
      <c r="AI126" s="132"/>
      <c r="AJ126" s="132"/>
      <c r="AK126" s="132"/>
      <c r="AL126" s="132"/>
      <c r="AM126" s="132"/>
      <c r="AN126" s="132"/>
      <c r="AO126" s="132"/>
      <c r="AP126" s="133"/>
      <c r="AQ126" s="132"/>
      <c r="AR126" s="134"/>
      <c r="AS126" s="135"/>
      <c r="AT126" s="135"/>
      <c r="AU126" s="135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36"/>
      <c r="BH126" s="136"/>
      <c r="BI126" s="136"/>
      <c r="BJ126" s="136"/>
      <c r="BK126" s="136"/>
      <c r="BL126" s="136"/>
      <c r="BM126" s="136"/>
      <c r="BN126" s="136"/>
      <c r="BO126" s="136"/>
      <c r="BP126" s="136"/>
      <c r="BQ126" s="136"/>
      <c r="BR126" s="136"/>
      <c r="BS126" s="136"/>
      <c r="BT126" s="136"/>
      <c r="BU126" s="136"/>
      <c r="BV126" s="136"/>
      <c r="BW126" s="136"/>
      <c r="BX126" s="136"/>
      <c r="BY126" s="136"/>
      <c r="BZ126" s="136"/>
      <c r="CA126" s="136"/>
      <c r="CB126" s="136"/>
      <c r="CC126" s="136"/>
      <c r="CD126" s="136"/>
      <c r="CE126" s="136"/>
      <c r="CF126" s="136"/>
      <c r="CG126" s="136"/>
      <c r="CH126" s="136"/>
      <c r="CI126" s="136"/>
      <c r="CJ126" s="136"/>
      <c r="CK126" s="136"/>
      <c r="CL126" s="136"/>
      <c r="CM126" s="136"/>
      <c r="CN126" s="136"/>
      <c r="CO126" s="136"/>
      <c r="CP126" s="136"/>
      <c r="CQ126" s="136"/>
      <c r="CR126" s="136"/>
      <c r="CS126" s="136"/>
      <c r="CT126" s="136"/>
      <c r="CU126" s="136"/>
      <c r="CV126" s="136"/>
      <c r="CW126" s="136"/>
      <c r="CX126" s="136"/>
      <c r="CY126" s="136"/>
      <c r="CZ126" s="136"/>
      <c r="DA126" s="136"/>
      <c r="DB126" s="136"/>
      <c r="DC126" s="136"/>
      <c r="DD126" s="136"/>
      <c r="DE126" s="136"/>
      <c r="DF126" s="136"/>
      <c r="DG126" s="136"/>
      <c r="DH126" s="136"/>
      <c r="DI126" s="136"/>
      <c r="DJ126" s="136"/>
      <c r="DK126" s="136"/>
      <c r="DL126" s="136"/>
      <c r="DM126" s="136"/>
      <c r="DN126" s="137"/>
      <c r="DO126" s="137"/>
      <c r="DP126" s="137"/>
      <c r="DQ126" s="137"/>
      <c r="DR126" s="137"/>
      <c r="DS126" s="137"/>
      <c r="DT126" s="137"/>
      <c r="DU126" s="137"/>
      <c r="DV126" s="137"/>
      <c r="DW126" s="137"/>
      <c r="DX126" s="137"/>
      <c r="DY126" s="137"/>
      <c r="DZ126" s="137"/>
      <c r="EA126" s="137"/>
      <c r="EB126" s="137"/>
      <c r="EC126" s="137"/>
      <c r="ED126" s="137"/>
      <c r="EE126" s="137"/>
      <c r="EF126" s="137"/>
      <c r="EG126" s="132"/>
      <c r="EH126" s="132"/>
      <c r="EI126" s="132"/>
      <c r="EJ126" s="132"/>
      <c r="EK126" s="132"/>
      <c r="EL126" s="132"/>
      <c r="EM126" s="134"/>
      <c r="EN126" s="132"/>
      <c r="EO126" s="137"/>
      <c r="EP126" s="137"/>
      <c r="EQ126" s="137"/>
      <c r="ER126" s="137"/>
      <c r="ES126" s="137"/>
      <c r="ET126" s="137"/>
      <c r="EU126" s="137"/>
      <c r="EV126" s="137"/>
      <c r="EW126" s="132"/>
      <c r="EX126" s="132"/>
    </row>
    <row r="127" spans="2:154" x14ac:dyDescent="0.2">
      <c r="B127" s="131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2"/>
      <c r="AL127" s="132"/>
      <c r="AM127" s="132"/>
      <c r="AN127" s="132"/>
      <c r="AO127" s="132"/>
      <c r="AP127" s="133"/>
      <c r="AQ127" s="132"/>
      <c r="AR127" s="134"/>
      <c r="AS127" s="135"/>
      <c r="AT127" s="135"/>
      <c r="AU127" s="135"/>
      <c r="AV127" s="136"/>
      <c r="AW127" s="136"/>
      <c r="AX127" s="136"/>
      <c r="AY127" s="136"/>
      <c r="AZ127" s="136"/>
      <c r="BA127" s="136"/>
      <c r="BB127" s="136"/>
      <c r="BC127" s="136"/>
      <c r="BD127" s="136"/>
      <c r="BE127" s="136"/>
      <c r="BF127" s="136"/>
      <c r="BG127" s="136"/>
      <c r="BH127" s="136"/>
      <c r="BI127" s="136"/>
      <c r="BJ127" s="136"/>
      <c r="BK127" s="136"/>
      <c r="BL127" s="136"/>
      <c r="BM127" s="136"/>
      <c r="BN127" s="136"/>
      <c r="BO127" s="136"/>
      <c r="BP127" s="136"/>
      <c r="BQ127" s="136"/>
      <c r="BR127" s="136"/>
      <c r="BS127" s="136"/>
      <c r="BT127" s="136"/>
      <c r="BU127" s="136"/>
      <c r="BV127" s="136"/>
      <c r="BW127" s="136"/>
      <c r="BX127" s="136"/>
      <c r="BY127" s="136"/>
      <c r="BZ127" s="136"/>
      <c r="CA127" s="136"/>
      <c r="CB127" s="136"/>
      <c r="CC127" s="136"/>
      <c r="CD127" s="136"/>
      <c r="CE127" s="136"/>
      <c r="CF127" s="136"/>
      <c r="CG127" s="136"/>
      <c r="CH127" s="136"/>
      <c r="CI127" s="136"/>
      <c r="CJ127" s="136"/>
      <c r="CK127" s="136"/>
      <c r="CL127" s="136"/>
      <c r="CM127" s="136"/>
      <c r="CN127" s="136"/>
      <c r="CO127" s="136"/>
      <c r="CP127" s="136"/>
      <c r="CQ127" s="136"/>
      <c r="CR127" s="136"/>
      <c r="CS127" s="136"/>
      <c r="CT127" s="136"/>
      <c r="CU127" s="136"/>
      <c r="CV127" s="136"/>
      <c r="CW127" s="136"/>
      <c r="CX127" s="136"/>
      <c r="CY127" s="136"/>
      <c r="CZ127" s="136"/>
      <c r="DA127" s="136"/>
      <c r="DB127" s="136"/>
      <c r="DC127" s="136"/>
      <c r="DD127" s="136"/>
      <c r="DE127" s="136"/>
      <c r="DF127" s="136"/>
      <c r="DG127" s="136"/>
      <c r="DH127" s="136"/>
      <c r="DI127" s="136"/>
      <c r="DJ127" s="136"/>
      <c r="DK127" s="136"/>
      <c r="DL127" s="136"/>
      <c r="DM127" s="136"/>
      <c r="DN127" s="137"/>
      <c r="DO127" s="137"/>
      <c r="DP127" s="137"/>
      <c r="DQ127" s="137"/>
      <c r="DR127" s="137"/>
      <c r="DS127" s="137"/>
      <c r="DT127" s="137"/>
      <c r="DU127" s="137"/>
      <c r="DV127" s="137"/>
      <c r="DW127" s="137"/>
      <c r="DX127" s="137"/>
      <c r="DY127" s="137"/>
      <c r="DZ127" s="137"/>
      <c r="EA127" s="137"/>
      <c r="EB127" s="137"/>
      <c r="EC127" s="137"/>
      <c r="ED127" s="137"/>
      <c r="EE127" s="137"/>
      <c r="EF127" s="137"/>
      <c r="EG127" s="132"/>
      <c r="EH127" s="132"/>
      <c r="EI127" s="132"/>
      <c r="EJ127" s="132"/>
      <c r="EK127" s="132"/>
      <c r="EL127" s="132"/>
      <c r="EM127" s="134"/>
      <c r="EN127" s="132"/>
      <c r="EO127" s="137"/>
      <c r="EP127" s="137"/>
      <c r="EQ127" s="137"/>
      <c r="ER127" s="137"/>
      <c r="ES127" s="137"/>
      <c r="ET127" s="137"/>
      <c r="EU127" s="137"/>
      <c r="EV127" s="137"/>
      <c r="EW127" s="132"/>
      <c r="EX127" s="132"/>
    </row>
    <row r="128" spans="2:154" x14ac:dyDescent="0.2">
      <c r="B128" s="131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3"/>
      <c r="AQ128" s="132"/>
      <c r="AR128" s="134"/>
      <c r="AS128" s="135"/>
      <c r="AT128" s="135"/>
      <c r="AU128" s="135"/>
      <c r="AV128" s="136"/>
      <c r="AW128" s="136"/>
      <c r="AX128" s="136"/>
      <c r="AY128" s="136"/>
      <c r="AZ128" s="136"/>
      <c r="BA128" s="136"/>
      <c r="BB128" s="136"/>
      <c r="BC128" s="136"/>
      <c r="BD128" s="136"/>
      <c r="BE128" s="136"/>
      <c r="BF128" s="136"/>
      <c r="BG128" s="136"/>
      <c r="BH128" s="136"/>
      <c r="BI128" s="136"/>
      <c r="BJ128" s="136"/>
      <c r="BK128" s="136"/>
      <c r="BL128" s="136"/>
      <c r="BM128" s="136"/>
      <c r="BN128" s="136"/>
      <c r="BO128" s="136"/>
      <c r="BP128" s="136"/>
      <c r="BQ128" s="136"/>
      <c r="BR128" s="136"/>
      <c r="BS128" s="136"/>
      <c r="BT128" s="136"/>
      <c r="BU128" s="136"/>
      <c r="BV128" s="136"/>
      <c r="BW128" s="136"/>
      <c r="BX128" s="136"/>
      <c r="BY128" s="136"/>
      <c r="BZ128" s="136"/>
      <c r="CA128" s="136"/>
      <c r="CB128" s="136"/>
      <c r="CC128" s="136"/>
      <c r="CD128" s="136"/>
      <c r="CE128" s="136"/>
      <c r="CF128" s="136"/>
      <c r="CG128" s="136"/>
      <c r="CH128" s="136"/>
      <c r="CI128" s="136"/>
      <c r="CJ128" s="136"/>
      <c r="CK128" s="136"/>
      <c r="CL128" s="136"/>
      <c r="CM128" s="136"/>
      <c r="CN128" s="136"/>
      <c r="CO128" s="136"/>
      <c r="CP128" s="136"/>
      <c r="CQ128" s="136"/>
      <c r="CR128" s="136"/>
      <c r="CS128" s="136"/>
      <c r="CT128" s="136"/>
      <c r="CU128" s="136"/>
      <c r="CV128" s="136"/>
      <c r="CW128" s="136"/>
      <c r="CX128" s="136"/>
      <c r="CY128" s="136"/>
      <c r="CZ128" s="136"/>
      <c r="DA128" s="136"/>
      <c r="DB128" s="136"/>
      <c r="DC128" s="136"/>
      <c r="DD128" s="136"/>
      <c r="DE128" s="136"/>
      <c r="DF128" s="136"/>
      <c r="DG128" s="136"/>
      <c r="DH128" s="136"/>
      <c r="DI128" s="136"/>
      <c r="DJ128" s="136"/>
      <c r="DK128" s="136"/>
      <c r="DL128" s="136"/>
      <c r="DM128" s="136"/>
      <c r="DN128" s="137"/>
      <c r="DO128" s="137"/>
      <c r="DP128" s="137"/>
      <c r="DQ128" s="137"/>
      <c r="DR128" s="137"/>
      <c r="DS128" s="137"/>
      <c r="DT128" s="137"/>
      <c r="DU128" s="137"/>
      <c r="DV128" s="137"/>
      <c r="DW128" s="137"/>
      <c r="DX128" s="137"/>
      <c r="DY128" s="137"/>
      <c r="DZ128" s="137"/>
      <c r="EA128" s="137"/>
      <c r="EB128" s="137"/>
      <c r="EC128" s="137"/>
      <c r="ED128" s="137"/>
      <c r="EE128" s="137"/>
      <c r="EF128" s="137"/>
      <c r="EG128" s="132"/>
      <c r="EH128" s="132"/>
      <c r="EI128" s="132"/>
      <c r="EJ128" s="132"/>
      <c r="EK128" s="132"/>
      <c r="EL128" s="132"/>
      <c r="EM128" s="134"/>
      <c r="EN128" s="132"/>
      <c r="EO128" s="137"/>
      <c r="EP128" s="137"/>
      <c r="EQ128" s="137"/>
      <c r="ER128" s="137"/>
      <c r="ES128" s="137"/>
      <c r="ET128" s="137"/>
      <c r="EU128" s="137"/>
      <c r="EV128" s="137"/>
      <c r="EW128" s="132"/>
      <c r="EX128" s="132"/>
    </row>
    <row r="129" spans="2:154" x14ac:dyDescent="0.2">
      <c r="B129" s="131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/>
      <c r="AF129" s="132"/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3"/>
      <c r="AQ129" s="132"/>
      <c r="AR129" s="134"/>
      <c r="AS129" s="135"/>
      <c r="AT129" s="135"/>
      <c r="AU129" s="135"/>
      <c r="AV129" s="136"/>
      <c r="AW129" s="136"/>
      <c r="AX129" s="136"/>
      <c r="AY129" s="136"/>
      <c r="AZ129" s="136"/>
      <c r="BA129" s="136"/>
      <c r="BB129" s="136"/>
      <c r="BC129" s="136"/>
      <c r="BD129" s="136"/>
      <c r="BE129" s="136"/>
      <c r="BF129" s="136"/>
      <c r="BG129" s="136"/>
      <c r="BH129" s="136"/>
      <c r="BI129" s="136"/>
      <c r="BJ129" s="136"/>
      <c r="BK129" s="136"/>
      <c r="BL129" s="136"/>
      <c r="BM129" s="136"/>
      <c r="BN129" s="136"/>
      <c r="BO129" s="136"/>
      <c r="BP129" s="136"/>
      <c r="BQ129" s="136"/>
      <c r="BR129" s="136"/>
      <c r="BS129" s="136"/>
      <c r="BT129" s="136"/>
      <c r="BU129" s="136"/>
      <c r="BV129" s="136"/>
      <c r="BW129" s="136"/>
      <c r="BX129" s="136"/>
      <c r="BY129" s="136"/>
      <c r="BZ129" s="136"/>
      <c r="CA129" s="136"/>
      <c r="CB129" s="136"/>
      <c r="CC129" s="136"/>
      <c r="CD129" s="136"/>
      <c r="CE129" s="136"/>
      <c r="CF129" s="136"/>
      <c r="CG129" s="136"/>
      <c r="CH129" s="136"/>
      <c r="CI129" s="136"/>
      <c r="CJ129" s="136"/>
      <c r="CK129" s="136"/>
      <c r="CL129" s="136"/>
      <c r="CM129" s="136"/>
      <c r="CN129" s="136"/>
      <c r="CO129" s="136"/>
      <c r="CP129" s="136"/>
      <c r="CQ129" s="136"/>
      <c r="CR129" s="136"/>
      <c r="CS129" s="136"/>
      <c r="CT129" s="136"/>
      <c r="CU129" s="136"/>
      <c r="CV129" s="136"/>
      <c r="CW129" s="136"/>
      <c r="CX129" s="136"/>
      <c r="CY129" s="136"/>
      <c r="CZ129" s="136"/>
      <c r="DA129" s="136"/>
      <c r="DB129" s="136"/>
      <c r="DC129" s="136"/>
      <c r="DD129" s="136"/>
      <c r="DE129" s="136"/>
      <c r="DF129" s="136"/>
      <c r="DG129" s="136"/>
      <c r="DH129" s="136"/>
      <c r="DI129" s="136"/>
      <c r="DJ129" s="136"/>
      <c r="DK129" s="136"/>
      <c r="DL129" s="136"/>
      <c r="DM129" s="136"/>
      <c r="DN129" s="137"/>
      <c r="DO129" s="137"/>
      <c r="DP129" s="137"/>
      <c r="DQ129" s="137"/>
      <c r="DR129" s="137"/>
      <c r="DS129" s="137"/>
      <c r="DT129" s="137"/>
      <c r="DU129" s="137"/>
      <c r="DV129" s="137"/>
      <c r="DW129" s="137"/>
      <c r="DX129" s="137"/>
      <c r="DY129" s="137"/>
      <c r="DZ129" s="137"/>
      <c r="EA129" s="137"/>
      <c r="EB129" s="137"/>
      <c r="EC129" s="137"/>
      <c r="ED129" s="137"/>
      <c r="EE129" s="137"/>
      <c r="EF129" s="137"/>
      <c r="EG129" s="132"/>
      <c r="EH129" s="132"/>
      <c r="EI129" s="132"/>
      <c r="EJ129" s="132"/>
      <c r="EK129" s="132"/>
      <c r="EL129" s="132"/>
      <c r="EM129" s="134"/>
      <c r="EN129" s="132"/>
      <c r="EO129" s="137"/>
      <c r="EP129" s="137"/>
      <c r="EQ129" s="137"/>
      <c r="ER129" s="137"/>
      <c r="ES129" s="137"/>
      <c r="ET129" s="137"/>
      <c r="EU129" s="137"/>
      <c r="EV129" s="137"/>
      <c r="EW129" s="132"/>
      <c r="EX129" s="132"/>
    </row>
    <row r="130" spans="2:154" x14ac:dyDescent="0.2">
      <c r="B130" s="131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3"/>
      <c r="AQ130" s="132"/>
      <c r="AR130" s="134"/>
      <c r="AS130" s="135"/>
      <c r="AT130" s="135"/>
      <c r="AU130" s="135"/>
      <c r="AV130" s="136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6"/>
      <c r="BH130" s="136"/>
      <c r="BI130" s="136"/>
      <c r="BJ130" s="136"/>
      <c r="BK130" s="136"/>
      <c r="BL130" s="136"/>
      <c r="BM130" s="136"/>
      <c r="BN130" s="136"/>
      <c r="BO130" s="136"/>
      <c r="BP130" s="136"/>
      <c r="BQ130" s="136"/>
      <c r="BR130" s="136"/>
      <c r="BS130" s="136"/>
      <c r="BT130" s="136"/>
      <c r="BU130" s="136"/>
      <c r="BV130" s="136"/>
      <c r="BW130" s="136"/>
      <c r="BX130" s="136"/>
      <c r="BY130" s="136"/>
      <c r="BZ130" s="136"/>
      <c r="CA130" s="136"/>
      <c r="CB130" s="136"/>
      <c r="CC130" s="136"/>
      <c r="CD130" s="136"/>
      <c r="CE130" s="136"/>
      <c r="CF130" s="136"/>
      <c r="CG130" s="136"/>
      <c r="CH130" s="136"/>
      <c r="CI130" s="136"/>
      <c r="CJ130" s="136"/>
      <c r="CK130" s="136"/>
      <c r="CL130" s="136"/>
      <c r="CM130" s="136"/>
      <c r="CN130" s="136"/>
      <c r="CO130" s="136"/>
      <c r="CP130" s="136"/>
      <c r="CQ130" s="136"/>
      <c r="CR130" s="136"/>
      <c r="CS130" s="136"/>
      <c r="CT130" s="136"/>
      <c r="CU130" s="136"/>
      <c r="CV130" s="136"/>
      <c r="CW130" s="136"/>
      <c r="CX130" s="136"/>
      <c r="CY130" s="136"/>
      <c r="CZ130" s="136"/>
      <c r="DA130" s="136"/>
      <c r="DB130" s="136"/>
      <c r="DC130" s="136"/>
      <c r="DD130" s="136"/>
      <c r="DE130" s="136"/>
      <c r="DF130" s="136"/>
      <c r="DG130" s="136"/>
      <c r="DH130" s="136"/>
      <c r="DI130" s="136"/>
      <c r="DJ130" s="136"/>
      <c r="DK130" s="136"/>
      <c r="DL130" s="136"/>
      <c r="DM130" s="136"/>
      <c r="DN130" s="137"/>
      <c r="DO130" s="137"/>
      <c r="DP130" s="137"/>
      <c r="DQ130" s="137"/>
      <c r="DR130" s="137"/>
      <c r="DS130" s="137"/>
      <c r="DT130" s="137"/>
      <c r="DU130" s="137"/>
      <c r="DV130" s="137"/>
      <c r="DW130" s="137"/>
      <c r="DX130" s="137"/>
      <c r="DY130" s="137"/>
      <c r="DZ130" s="137"/>
      <c r="EA130" s="137"/>
      <c r="EB130" s="137"/>
      <c r="EC130" s="137"/>
      <c r="ED130" s="137"/>
      <c r="EE130" s="137"/>
      <c r="EF130" s="137"/>
      <c r="EG130" s="132"/>
      <c r="EH130" s="132"/>
      <c r="EI130" s="132"/>
      <c r="EJ130" s="132"/>
      <c r="EK130" s="132"/>
      <c r="EL130" s="132"/>
      <c r="EM130" s="134"/>
      <c r="EN130" s="132"/>
      <c r="EO130" s="137"/>
      <c r="EP130" s="137"/>
      <c r="EQ130" s="137"/>
      <c r="ER130" s="137"/>
      <c r="ES130" s="137"/>
      <c r="ET130" s="137"/>
      <c r="EU130" s="137"/>
      <c r="EV130" s="137"/>
      <c r="EW130" s="132"/>
      <c r="EX130" s="132"/>
    </row>
    <row r="131" spans="2:154" x14ac:dyDescent="0.2">
      <c r="B131" s="131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  <c r="AA131" s="132"/>
      <c r="AB131" s="132"/>
      <c r="AC131" s="132"/>
      <c r="AD131" s="132"/>
      <c r="AE131" s="132"/>
      <c r="AF131" s="132"/>
      <c r="AG131" s="132"/>
      <c r="AH131" s="132"/>
      <c r="AI131" s="132"/>
      <c r="AJ131" s="132"/>
      <c r="AK131" s="132"/>
      <c r="AL131" s="132"/>
      <c r="AM131" s="132"/>
      <c r="AN131" s="132"/>
      <c r="AO131" s="132"/>
      <c r="AP131" s="133"/>
      <c r="AQ131" s="132"/>
      <c r="AR131" s="134"/>
      <c r="AS131" s="135"/>
      <c r="AT131" s="135"/>
      <c r="AU131" s="135"/>
      <c r="AV131" s="136"/>
      <c r="AW131" s="136"/>
      <c r="AX131" s="136"/>
      <c r="AY131" s="136"/>
      <c r="AZ131" s="136"/>
      <c r="BA131" s="136"/>
      <c r="BB131" s="136"/>
      <c r="BC131" s="136"/>
      <c r="BD131" s="136"/>
      <c r="BE131" s="136"/>
      <c r="BF131" s="136"/>
      <c r="BG131" s="136"/>
      <c r="BH131" s="136"/>
      <c r="BI131" s="136"/>
      <c r="BJ131" s="136"/>
      <c r="BK131" s="136"/>
      <c r="BL131" s="136"/>
      <c r="BM131" s="136"/>
      <c r="BN131" s="136"/>
      <c r="BO131" s="136"/>
      <c r="BP131" s="136"/>
      <c r="BQ131" s="136"/>
      <c r="BR131" s="136"/>
      <c r="BS131" s="136"/>
      <c r="BT131" s="136"/>
      <c r="BU131" s="136"/>
      <c r="BV131" s="136"/>
      <c r="BW131" s="136"/>
      <c r="BX131" s="136"/>
      <c r="BY131" s="136"/>
      <c r="BZ131" s="136"/>
      <c r="CA131" s="136"/>
      <c r="CB131" s="136"/>
      <c r="CC131" s="136"/>
      <c r="CD131" s="136"/>
      <c r="CE131" s="136"/>
      <c r="CF131" s="136"/>
      <c r="CG131" s="136"/>
      <c r="CH131" s="136"/>
      <c r="CI131" s="136"/>
      <c r="CJ131" s="136"/>
      <c r="CK131" s="136"/>
      <c r="CL131" s="136"/>
      <c r="CM131" s="136"/>
      <c r="CN131" s="136"/>
      <c r="CO131" s="136"/>
      <c r="CP131" s="136"/>
      <c r="CQ131" s="136"/>
      <c r="CR131" s="136"/>
      <c r="CS131" s="136"/>
      <c r="CT131" s="136"/>
      <c r="CU131" s="136"/>
      <c r="CV131" s="136"/>
      <c r="CW131" s="136"/>
      <c r="CX131" s="136"/>
      <c r="CY131" s="136"/>
      <c r="CZ131" s="136"/>
      <c r="DA131" s="136"/>
      <c r="DB131" s="136"/>
      <c r="DC131" s="136"/>
      <c r="DD131" s="136"/>
      <c r="DE131" s="136"/>
      <c r="DF131" s="136"/>
      <c r="DG131" s="136"/>
      <c r="DH131" s="136"/>
      <c r="DI131" s="136"/>
      <c r="DJ131" s="136"/>
      <c r="DK131" s="136"/>
      <c r="DL131" s="136"/>
      <c r="DM131" s="136"/>
      <c r="DN131" s="137"/>
      <c r="DO131" s="137"/>
      <c r="DP131" s="137"/>
      <c r="DQ131" s="137"/>
      <c r="DR131" s="137"/>
      <c r="DS131" s="137"/>
      <c r="DT131" s="137"/>
      <c r="DU131" s="137"/>
      <c r="DV131" s="137"/>
      <c r="DW131" s="137"/>
      <c r="DX131" s="137"/>
      <c r="DY131" s="137"/>
      <c r="DZ131" s="137"/>
      <c r="EA131" s="137"/>
      <c r="EB131" s="137"/>
      <c r="EC131" s="137"/>
      <c r="ED131" s="137"/>
      <c r="EE131" s="137"/>
      <c r="EF131" s="137"/>
      <c r="EG131" s="132"/>
      <c r="EH131" s="132"/>
      <c r="EI131" s="132"/>
      <c r="EJ131" s="132"/>
      <c r="EK131" s="132"/>
      <c r="EL131" s="132"/>
      <c r="EM131" s="134"/>
      <c r="EN131" s="132"/>
      <c r="EO131" s="137"/>
      <c r="EP131" s="137"/>
      <c r="EQ131" s="137"/>
      <c r="ER131" s="137"/>
      <c r="ES131" s="137"/>
      <c r="ET131" s="137"/>
      <c r="EU131" s="137"/>
      <c r="EV131" s="137"/>
      <c r="EW131" s="132"/>
      <c r="EX131" s="132"/>
    </row>
    <row r="132" spans="2:154" x14ac:dyDescent="0.2">
      <c r="B132" s="131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/>
      <c r="AF132" s="132"/>
      <c r="AG132" s="132"/>
      <c r="AH132" s="132"/>
      <c r="AI132" s="132"/>
      <c r="AJ132" s="132"/>
      <c r="AK132" s="132"/>
      <c r="AL132" s="132"/>
      <c r="AM132" s="132"/>
      <c r="AN132" s="132"/>
      <c r="AO132" s="132"/>
      <c r="AP132" s="133"/>
      <c r="AQ132" s="132"/>
      <c r="AR132" s="134"/>
      <c r="AS132" s="135"/>
      <c r="AT132" s="135"/>
      <c r="AU132" s="135"/>
      <c r="AV132" s="136"/>
      <c r="AW132" s="136"/>
      <c r="AX132" s="136"/>
      <c r="AY132" s="136"/>
      <c r="AZ132" s="136"/>
      <c r="BA132" s="136"/>
      <c r="BB132" s="136"/>
      <c r="BC132" s="136"/>
      <c r="BD132" s="136"/>
      <c r="BE132" s="136"/>
      <c r="BF132" s="136"/>
      <c r="BG132" s="136"/>
      <c r="BH132" s="136"/>
      <c r="BI132" s="136"/>
      <c r="BJ132" s="136"/>
      <c r="BK132" s="136"/>
      <c r="BL132" s="136"/>
      <c r="BM132" s="136"/>
      <c r="BN132" s="136"/>
      <c r="BO132" s="136"/>
      <c r="BP132" s="136"/>
      <c r="BQ132" s="136"/>
      <c r="BR132" s="136"/>
      <c r="BS132" s="136"/>
      <c r="BT132" s="136"/>
      <c r="BU132" s="136"/>
      <c r="BV132" s="136"/>
      <c r="BW132" s="136"/>
      <c r="BX132" s="136"/>
      <c r="BY132" s="136"/>
      <c r="BZ132" s="136"/>
      <c r="CA132" s="136"/>
      <c r="CB132" s="136"/>
      <c r="CC132" s="136"/>
      <c r="CD132" s="136"/>
      <c r="CE132" s="136"/>
      <c r="CF132" s="136"/>
      <c r="CG132" s="136"/>
      <c r="CH132" s="136"/>
      <c r="CI132" s="136"/>
      <c r="CJ132" s="136"/>
      <c r="CK132" s="136"/>
      <c r="CL132" s="136"/>
      <c r="CM132" s="136"/>
      <c r="CN132" s="136"/>
      <c r="CO132" s="136"/>
      <c r="CP132" s="136"/>
      <c r="CQ132" s="136"/>
      <c r="CR132" s="136"/>
      <c r="CS132" s="136"/>
      <c r="CT132" s="136"/>
      <c r="CU132" s="136"/>
      <c r="CV132" s="136"/>
      <c r="CW132" s="136"/>
      <c r="CX132" s="136"/>
      <c r="CY132" s="136"/>
      <c r="CZ132" s="136"/>
      <c r="DA132" s="136"/>
      <c r="DB132" s="136"/>
      <c r="DC132" s="136"/>
      <c r="DD132" s="136"/>
      <c r="DE132" s="136"/>
      <c r="DF132" s="136"/>
      <c r="DG132" s="136"/>
      <c r="DH132" s="136"/>
      <c r="DI132" s="136"/>
      <c r="DJ132" s="136"/>
      <c r="DK132" s="136"/>
      <c r="DL132" s="136"/>
      <c r="DM132" s="136"/>
      <c r="DN132" s="137"/>
      <c r="DO132" s="137"/>
      <c r="DP132" s="137"/>
      <c r="DQ132" s="137"/>
      <c r="DR132" s="137"/>
      <c r="DS132" s="137"/>
      <c r="DT132" s="137"/>
      <c r="DU132" s="137"/>
      <c r="DV132" s="137"/>
      <c r="DW132" s="137"/>
      <c r="DX132" s="137"/>
      <c r="DY132" s="137"/>
      <c r="DZ132" s="137"/>
      <c r="EA132" s="137"/>
      <c r="EB132" s="137"/>
      <c r="EC132" s="137"/>
      <c r="ED132" s="137"/>
      <c r="EE132" s="137"/>
      <c r="EF132" s="137"/>
      <c r="EG132" s="132"/>
      <c r="EH132" s="132"/>
      <c r="EI132" s="132"/>
      <c r="EJ132" s="132"/>
      <c r="EK132" s="132"/>
      <c r="EL132" s="132"/>
      <c r="EM132" s="134"/>
      <c r="EN132" s="132"/>
      <c r="EO132" s="137"/>
      <c r="EP132" s="137"/>
      <c r="EQ132" s="137"/>
      <c r="ER132" s="137"/>
      <c r="ES132" s="137"/>
      <c r="ET132" s="137"/>
      <c r="EU132" s="137"/>
      <c r="EV132" s="137"/>
      <c r="EW132" s="132"/>
      <c r="EX132" s="132"/>
    </row>
    <row r="133" spans="2:154" x14ac:dyDescent="0.2">
      <c r="B133" s="131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  <c r="AB133" s="132"/>
      <c r="AC133" s="132"/>
      <c r="AD133" s="132"/>
      <c r="AE133" s="132"/>
      <c r="AF133" s="132"/>
      <c r="AG133" s="132"/>
      <c r="AH133" s="132"/>
      <c r="AI133" s="132"/>
      <c r="AJ133" s="132"/>
      <c r="AK133" s="132"/>
      <c r="AL133" s="132"/>
      <c r="AM133" s="132"/>
      <c r="AN133" s="132"/>
      <c r="AO133" s="132"/>
      <c r="AP133" s="133"/>
      <c r="AQ133" s="132"/>
      <c r="AR133" s="134"/>
      <c r="AS133" s="135"/>
      <c r="AT133" s="135"/>
      <c r="AU133" s="135"/>
      <c r="AV133" s="136"/>
      <c r="AW133" s="136"/>
      <c r="AX133" s="136"/>
      <c r="AY133" s="136"/>
      <c r="AZ133" s="136"/>
      <c r="BA133" s="136"/>
      <c r="BB133" s="136"/>
      <c r="BC133" s="136"/>
      <c r="BD133" s="136"/>
      <c r="BE133" s="136"/>
      <c r="BF133" s="136"/>
      <c r="BG133" s="136"/>
      <c r="BH133" s="136"/>
      <c r="BI133" s="136"/>
      <c r="BJ133" s="136"/>
      <c r="BK133" s="136"/>
      <c r="BL133" s="136"/>
      <c r="BM133" s="136"/>
      <c r="BN133" s="136"/>
      <c r="BO133" s="136"/>
      <c r="BP133" s="136"/>
      <c r="BQ133" s="136"/>
      <c r="BR133" s="136"/>
      <c r="BS133" s="136"/>
      <c r="BT133" s="136"/>
      <c r="BU133" s="136"/>
      <c r="BV133" s="136"/>
      <c r="BW133" s="136"/>
      <c r="BX133" s="136"/>
      <c r="BY133" s="136"/>
      <c r="BZ133" s="136"/>
      <c r="CA133" s="136"/>
      <c r="CB133" s="136"/>
      <c r="CC133" s="136"/>
      <c r="CD133" s="136"/>
      <c r="CE133" s="136"/>
      <c r="CF133" s="136"/>
      <c r="CG133" s="136"/>
      <c r="CH133" s="136"/>
      <c r="CI133" s="136"/>
      <c r="CJ133" s="136"/>
      <c r="CK133" s="136"/>
      <c r="CL133" s="136"/>
      <c r="CM133" s="136"/>
      <c r="CN133" s="136"/>
      <c r="CO133" s="136"/>
      <c r="CP133" s="136"/>
      <c r="CQ133" s="136"/>
      <c r="CR133" s="136"/>
      <c r="CS133" s="136"/>
      <c r="CT133" s="136"/>
      <c r="CU133" s="136"/>
      <c r="CV133" s="136"/>
      <c r="CW133" s="136"/>
      <c r="CX133" s="136"/>
      <c r="CY133" s="136"/>
      <c r="CZ133" s="136"/>
      <c r="DA133" s="136"/>
      <c r="DB133" s="136"/>
      <c r="DC133" s="136"/>
      <c r="DD133" s="136"/>
      <c r="DE133" s="136"/>
      <c r="DF133" s="136"/>
      <c r="DG133" s="136"/>
      <c r="DH133" s="136"/>
      <c r="DI133" s="136"/>
      <c r="DJ133" s="136"/>
      <c r="DK133" s="136"/>
      <c r="DL133" s="136"/>
      <c r="DM133" s="136"/>
      <c r="DN133" s="137"/>
      <c r="DO133" s="137"/>
      <c r="DP133" s="137"/>
      <c r="DQ133" s="137"/>
      <c r="DR133" s="137"/>
      <c r="DS133" s="137"/>
      <c r="DT133" s="137"/>
      <c r="DU133" s="137"/>
      <c r="DV133" s="137"/>
      <c r="DW133" s="137"/>
      <c r="DX133" s="137"/>
      <c r="DY133" s="137"/>
      <c r="DZ133" s="137"/>
      <c r="EA133" s="137"/>
      <c r="EB133" s="137"/>
      <c r="EC133" s="137"/>
      <c r="ED133" s="137"/>
      <c r="EE133" s="137"/>
      <c r="EF133" s="137"/>
      <c r="EG133" s="132"/>
      <c r="EH133" s="132"/>
      <c r="EI133" s="132"/>
      <c r="EJ133" s="132"/>
      <c r="EK133" s="132"/>
      <c r="EL133" s="132"/>
      <c r="EM133" s="134"/>
      <c r="EN133" s="132"/>
      <c r="EO133" s="137"/>
      <c r="EP133" s="137"/>
      <c r="EQ133" s="137"/>
      <c r="ER133" s="137"/>
      <c r="ES133" s="137"/>
      <c r="ET133" s="137"/>
      <c r="EU133" s="137"/>
      <c r="EV133" s="137"/>
      <c r="EW133" s="132"/>
      <c r="EX133" s="132"/>
    </row>
    <row r="134" spans="2:154" x14ac:dyDescent="0.2">
      <c r="B134" s="131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132"/>
      <c r="AB134" s="132"/>
      <c r="AC134" s="132"/>
      <c r="AD134" s="132"/>
      <c r="AE134" s="132"/>
      <c r="AF134" s="132"/>
      <c r="AG134" s="132"/>
      <c r="AH134" s="132"/>
      <c r="AI134" s="132"/>
      <c r="AJ134" s="132"/>
      <c r="AK134" s="132"/>
      <c r="AL134" s="132"/>
      <c r="AM134" s="132"/>
      <c r="AN134" s="132"/>
      <c r="AO134" s="132"/>
      <c r="AP134" s="133"/>
      <c r="AQ134" s="132"/>
      <c r="AR134" s="134"/>
      <c r="AS134" s="135"/>
      <c r="AT134" s="135"/>
      <c r="AU134" s="135"/>
      <c r="AV134" s="136"/>
      <c r="AW134" s="136"/>
      <c r="AX134" s="136"/>
      <c r="AY134" s="136"/>
      <c r="AZ134" s="136"/>
      <c r="BA134" s="136"/>
      <c r="BB134" s="136"/>
      <c r="BC134" s="136"/>
      <c r="BD134" s="136"/>
      <c r="BE134" s="136"/>
      <c r="BF134" s="136"/>
      <c r="BG134" s="136"/>
      <c r="BH134" s="136"/>
      <c r="BI134" s="136"/>
      <c r="BJ134" s="136"/>
      <c r="BK134" s="136"/>
      <c r="BL134" s="136"/>
      <c r="BM134" s="136"/>
      <c r="BN134" s="136"/>
      <c r="BO134" s="136"/>
      <c r="BP134" s="136"/>
      <c r="BQ134" s="136"/>
      <c r="BR134" s="136"/>
      <c r="BS134" s="136"/>
      <c r="BT134" s="136"/>
      <c r="BU134" s="136"/>
      <c r="BV134" s="136"/>
      <c r="BW134" s="136"/>
      <c r="BX134" s="136"/>
      <c r="BY134" s="136"/>
      <c r="BZ134" s="136"/>
      <c r="CA134" s="136"/>
      <c r="CB134" s="136"/>
      <c r="CC134" s="136"/>
      <c r="CD134" s="136"/>
      <c r="CE134" s="136"/>
      <c r="CF134" s="136"/>
      <c r="CG134" s="136"/>
      <c r="CH134" s="136"/>
      <c r="CI134" s="136"/>
      <c r="CJ134" s="136"/>
      <c r="CK134" s="136"/>
      <c r="CL134" s="136"/>
      <c r="CM134" s="136"/>
      <c r="CN134" s="136"/>
      <c r="CO134" s="136"/>
      <c r="CP134" s="136"/>
      <c r="CQ134" s="136"/>
      <c r="CR134" s="136"/>
      <c r="CS134" s="136"/>
      <c r="CT134" s="136"/>
      <c r="CU134" s="136"/>
      <c r="CV134" s="136"/>
      <c r="CW134" s="136"/>
      <c r="CX134" s="136"/>
      <c r="CY134" s="136"/>
      <c r="CZ134" s="136"/>
      <c r="DA134" s="136"/>
      <c r="DB134" s="136"/>
      <c r="DC134" s="136"/>
      <c r="DD134" s="136"/>
      <c r="DE134" s="136"/>
      <c r="DF134" s="136"/>
      <c r="DG134" s="136"/>
      <c r="DH134" s="136"/>
      <c r="DI134" s="136"/>
      <c r="DJ134" s="136"/>
      <c r="DK134" s="136"/>
      <c r="DL134" s="136"/>
      <c r="DM134" s="136"/>
      <c r="DN134" s="137"/>
      <c r="DO134" s="137"/>
      <c r="DP134" s="137"/>
      <c r="DQ134" s="137"/>
      <c r="DR134" s="137"/>
      <c r="DS134" s="137"/>
      <c r="DT134" s="137"/>
      <c r="DU134" s="137"/>
      <c r="DV134" s="137"/>
      <c r="DW134" s="137"/>
      <c r="DX134" s="137"/>
      <c r="DY134" s="137"/>
      <c r="DZ134" s="137"/>
      <c r="EA134" s="137"/>
      <c r="EB134" s="137"/>
      <c r="EC134" s="137"/>
      <c r="ED134" s="137"/>
      <c r="EE134" s="137"/>
      <c r="EF134" s="137"/>
      <c r="EG134" s="132"/>
      <c r="EH134" s="132"/>
      <c r="EI134" s="132"/>
      <c r="EJ134" s="132"/>
      <c r="EK134" s="132"/>
      <c r="EL134" s="132"/>
      <c r="EM134" s="134"/>
      <c r="EN134" s="132"/>
      <c r="EO134" s="137"/>
      <c r="EP134" s="137"/>
      <c r="EQ134" s="137"/>
      <c r="ER134" s="137"/>
      <c r="ES134" s="137"/>
      <c r="ET134" s="137"/>
      <c r="EU134" s="137"/>
      <c r="EV134" s="137"/>
      <c r="EW134" s="132"/>
      <c r="EX134" s="132"/>
    </row>
    <row r="135" spans="2:154" x14ac:dyDescent="0.2">
      <c r="B135" s="131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  <c r="AB135" s="132"/>
      <c r="AC135" s="132"/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132"/>
      <c r="AN135" s="132"/>
      <c r="AO135" s="132"/>
      <c r="AP135" s="133"/>
      <c r="AQ135" s="132"/>
      <c r="AR135" s="134"/>
      <c r="AS135" s="135"/>
      <c r="AT135" s="135"/>
      <c r="AU135" s="135"/>
      <c r="AV135" s="136"/>
      <c r="AW135" s="136"/>
      <c r="AX135" s="136"/>
      <c r="AY135" s="136"/>
      <c r="AZ135" s="136"/>
      <c r="BA135" s="136"/>
      <c r="BB135" s="136"/>
      <c r="BC135" s="136"/>
      <c r="BD135" s="136"/>
      <c r="BE135" s="136"/>
      <c r="BF135" s="136"/>
      <c r="BG135" s="136"/>
      <c r="BH135" s="136"/>
      <c r="BI135" s="136"/>
      <c r="BJ135" s="136"/>
      <c r="BK135" s="136"/>
      <c r="BL135" s="136"/>
      <c r="BM135" s="136"/>
      <c r="BN135" s="136"/>
      <c r="BO135" s="136"/>
      <c r="BP135" s="136"/>
      <c r="BQ135" s="136"/>
      <c r="BR135" s="136"/>
      <c r="BS135" s="136"/>
      <c r="BT135" s="136"/>
      <c r="BU135" s="136"/>
      <c r="BV135" s="136"/>
      <c r="BW135" s="136"/>
      <c r="BX135" s="136"/>
      <c r="BY135" s="136"/>
      <c r="BZ135" s="136"/>
      <c r="CA135" s="136"/>
      <c r="CB135" s="136"/>
      <c r="CC135" s="136"/>
      <c r="CD135" s="136"/>
      <c r="CE135" s="136"/>
      <c r="CF135" s="136"/>
      <c r="CG135" s="136"/>
      <c r="CH135" s="136"/>
      <c r="CI135" s="136"/>
      <c r="CJ135" s="136"/>
      <c r="CK135" s="136"/>
      <c r="CL135" s="136"/>
      <c r="CM135" s="136"/>
      <c r="CN135" s="136"/>
      <c r="CO135" s="136"/>
      <c r="CP135" s="136"/>
      <c r="CQ135" s="136"/>
      <c r="CR135" s="136"/>
      <c r="CS135" s="136"/>
      <c r="CT135" s="136"/>
      <c r="CU135" s="136"/>
      <c r="CV135" s="136"/>
      <c r="CW135" s="136"/>
      <c r="CX135" s="136"/>
      <c r="CY135" s="136"/>
      <c r="CZ135" s="136"/>
      <c r="DA135" s="136"/>
      <c r="DB135" s="136"/>
      <c r="DC135" s="136"/>
      <c r="DD135" s="136"/>
      <c r="DE135" s="136"/>
      <c r="DF135" s="136"/>
      <c r="DG135" s="136"/>
      <c r="DH135" s="136"/>
      <c r="DI135" s="136"/>
      <c r="DJ135" s="136"/>
      <c r="DK135" s="136"/>
      <c r="DL135" s="136"/>
      <c r="DM135" s="136"/>
      <c r="DN135" s="137"/>
      <c r="DO135" s="137"/>
      <c r="DP135" s="137"/>
      <c r="DQ135" s="137"/>
      <c r="DR135" s="137"/>
      <c r="DS135" s="137"/>
      <c r="DT135" s="137"/>
      <c r="DU135" s="137"/>
      <c r="DV135" s="137"/>
      <c r="DW135" s="137"/>
      <c r="DX135" s="137"/>
      <c r="DY135" s="137"/>
      <c r="DZ135" s="137"/>
      <c r="EA135" s="137"/>
      <c r="EB135" s="137"/>
      <c r="EC135" s="137"/>
      <c r="ED135" s="137"/>
      <c r="EE135" s="137"/>
      <c r="EF135" s="137"/>
      <c r="EG135" s="132"/>
      <c r="EH135" s="132"/>
      <c r="EI135" s="132"/>
      <c r="EJ135" s="132"/>
      <c r="EK135" s="132"/>
      <c r="EL135" s="132"/>
      <c r="EM135" s="134"/>
      <c r="EN135" s="132"/>
      <c r="EO135" s="137"/>
      <c r="EP135" s="137"/>
      <c r="EQ135" s="137"/>
      <c r="ER135" s="137"/>
      <c r="ES135" s="137"/>
      <c r="ET135" s="137"/>
      <c r="EU135" s="137"/>
      <c r="EV135" s="137"/>
      <c r="EW135" s="132"/>
      <c r="EX135" s="132"/>
    </row>
    <row r="136" spans="2:154" x14ac:dyDescent="0.2">
      <c r="B136" s="131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  <c r="AA136" s="132"/>
      <c r="AB136" s="132"/>
      <c r="AC136" s="132"/>
      <c r="AD136" s="132"/>
      <c r="AE136" s="132"/>
      <c r="AF136" s="132"/>
      <c r="AG136" s="132"/>
      <c r="AH136" s="132"/>
      <c r="AI136" s="132"/>
      <c r="AJ136" s="132"/>
      <c r="AK136" s="132"/>
      <c r="AL136" s="132"/>
      <c r="AM136" s="132"/>
      <c r="AN136" s="132"/>
      <c r="AO136" s="132"/>
      <c r="AP136" s="133"/>
      <c r="AQ136" s="132"/>
      <c r="AR136" s="134"/>
      <c r="AS136" s="135"/>
      <c r="AT136" s="135"/>
      <c r="AU136" s="135"/>
      <c r="AV136" s="136"/>
      <c r="AW136" s="136"/>
      <c r="AX136" s="136"/>
      <c r="AY136" s="136"/>
      <c r="AZ136" s="136"/>
      <c r="BA136" s="136"/>
      <c r="BB136" s="136"/>
      <c r="BC136" s="136"/>
      <c r="BD136" s="136"/>
      <c r="BE136" s="136"/>
      <c r="BF136" s="136"/>
      <c r="BG136" s="136"/>
      <c r="BH136" s="136"/>
      <c r="BI136" s="136"/>
      <c r="BJ136" s="136"/>
      <c r="BK136" s="136"/>
      <c r="BL136" s="136"/>
      <c r="BM136" s="136"/>
      <c r="BN136" s="136"/>
      <c r="BO136" s="136"/>
      <c r="BP136" s="136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136"/>
      <c r="CA136" s="136"/>
      <c r="CB136" s="136"/>
      <c r="CC136" s="136"/>
      <c r="CD136" s="136"/>
      <c r="CE136" s="136"/>
      <c r="CF136" s="136"/>
      <c r="CG136" s="136"/>
      <c r="CH136" s="136"/>
      <c r="CI136" s="136"/>
      <c r="CJ136" s="136"/>
      <c r="CK136" s="136"/>
      <c r="CL136" s="136"/>
      <c r="CM136" s="136"/>
      <c r="CN136" s="136"/>
      <c r="CO136" s="136"/>
      <c r="CP136" s="136"/>
      <c r="CQ136" s="136"/>
      <c r="CR136" s="136"/>
      <c r="CS136" s="136"/>
      <c r="CT136" s="136"/>
      <c r="CU136" s="136"/>
      <c r="CV136" s="136"/>
      <c r="CW136" s="136"/>
      <c r="CX136" s="136"/>
      <c r="CY136" s="136"/>
      <c r="CZ136" s="136"/>
      <c r="DA136" s="136"/>
      <c r="DB136" s="136"/>
      <c r="DC136" s="136"/>
      <c r="DD136" s="136"/>
      <c r="DE136" s="136"/>
      <c r="DF136" s="136"/>
      <c r="DG136" s="136"/>
      <c r="DH136" s="136"/>
      <c r="DI136" s="136"/>
      <c r="DJ136" s="136"/>
      <c r="DK136" s="136"/>
      <c r="DL136" s="136"/>
      <c r="DM136" s="136"/>
      <c r="DN136" s="137"/>
      <c r="DO136" s="137"/>
      <c r="DP136" s="137"/>
      <c r="DQ136" s="137"/>
      <c r="DR136" s="137"/>
      <c r="DS136" s="137"/>
      <c r="DT136" s="137"/>
      <c r="DU136" s="137"/>
      <c r="DV136" s="137"/>
      <c r="DW136" s="137"/>
      <c r="DX136" s="137"/>
      <c r="DY136" s="137"/>
      <c r="DZ136" s="137"/>
      <c r="EA136" s="137"/>
      <c r="EB136" s="137"/>
      <c r="EC136" s="137"/>
      <c r="ED136" s="137"/>
      <c r="EE136" s="137"/>
      <c r="EF136" s="137"/>
      <c r="EG136" s="132"/>
      <c r="EH136" s="132"/>
      <c r="EI136" s="132"/>
      <c r="EJ136" s="132"/>
      <c r="EK136" s="132"/>
      <c r="EL136" s="132"/>
      <c r="EM136" s="134"/>
      <c r="EN136" s="132"/>
      <c r="EO136" s="137"/>
      <c r="EP136" s="137"/>
      <c r="EQ136" s="137"/>
      <c r="ER136" s="137"/>
      <c r="ES136" s="137"/>
      <c r="ET136" s="137"/>
      <c r="EU136" s="137"/>
      <c r="EV136" s="137"/>
      <c r="EW136" s="132"/>
      <c r="EX136" s="132"/>
    </row>
    <row r="137" spans="2:154" x14ac:dyDescent="0.2">
      <c r="B137" s="131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3"/>
      <c r="AQ137" s="132"/>
      <c r="AR137" s="134"/>
      <c r="AS137" s="135"/>
      <c r="AT137" s="135"/>
      <c r="AU137" s="135"/>
      <c r="AV137" s="136"/>
      <c r="AW137" s="136"/>
      <c r="AX137" s="136"/>
      <c r="AY137" s="136"/>
      <c r="AZ137" s="136"/>
      <c r="BA137" s="136"/>
      <c r="BB137" s="136"/>
      <c r="BC137" s="136"/>
      <c r="BD137" s="136"/>
      <c r="BE137" s="136"/>
      <c r="BF137" s="136"/>
      <c r="BG137" s="136"/>
      <c r="BH137" s="136"/>
      <c r="BI137" s="136"/>
      <c r="BJ137" s="136"/>
      <c r="BK137" s="136"/>
      <c r="BL137" s="136"/>
      <c r="BM137" s="136"/>
      <c r="BN137" s="136"/>
      <c r="BO137" s="136"/>
      <c r="BP137" s="136"/>
      <c r="BQ137" s="136"/>
      <c r="BR137" s="136"/>
      <c r="BS137" s="136"/>
      <c r="BT137" s="136"/>
      <c r="BU137" s="136"/>
      <c r="BV137" s="136"/>
      <c r="BW137" s="136"/>
      <c r="BX137" s="136"/>
      <c r="BY137" s="136"/>
      <c r="BZ137" s="136"/>
      <c r="CA137" s="136"/>
      <c r="CB137" s="136"/>
      <c r="CC137" s="136"/>
      <c r="CD137" s="136"/>
      <c r="CE137" s="136"/>
      <c r="CF137" s="136"/>
      <c r="CG137" s="136"/>
      <c r="CH137" s="136"/>
      <c r="CI137" s="136"/>
      <c r="CJ137" s="136"/>
      <c r="CK137" s="136"/>
      <c r="CL137" s="136"/>
      <c r="CM137" s="136"/>
      <c r="CN137" s="136"/>
      <c r="CO137" s="136"/>
      <c r="CP137" s="136"/>
      <c r="CQ137" s="136"/>
      <c r="CR137" s="136"/>
      <c r="CS137" s="136"/>
      <c r="CT137" s="136"/>
      <c r="CU137" s="136"/>
      <c r="CV137" s="136"/>
      <c r="CW137" s="136"/>
      <c r="CX137" s="136"/>
      <c r="CY137" s="136"/>
      <c r="CZ137" s="136"/>
      <c r="DA137" s="136"/>
      <c r="DB137" s="136"/>
      <c r="DC137" s="136"/>
      <c r="DD137" s="136"/>
      <c r="DE137" s="136"/>
      <c r="DF137" s="136"/>
      <c r="DG137" s="136"/>
      <c r="DH137" s="136"/>
      <c r="DI137" s="136"/>
      <c r="DJ137" s="136"/>
      <c r="DK137" s="136"/>
      <c r="DL137" s="136"/>
      <c r="DM137" s="136"/>
      <c r="DN137" s="137"/>
      <c r="DO137" s="137"/>
      <c r="DP137" s="137"/>
      <c r="DQ137" s="137"/>
      <c r="DR137" s="137"/>
      <c r="DS137" s="137"/>
      <c r="DT137" s="137"/>
      <c r="DU137" s="137"/>
      <c r="DV137" s="137"/>
      <c r="DW137" s="137"/>
      <c r="DX137" s="137"/>
      <c r="DY137" s="137"/>
      <c r="DZ137" s="137"/>
      <c r="EA137" s="137"/>
      <c r="EB137" s="137"/>
      <c r="EC137" s="137"/>
      <c r="ED137" s="137"/>
      <c r="EE137" s="137"/>
      <c r="EF137" s="137"/>
      <c r="EG137" s="132"/>
      <c r="EH137" s="132"/>
      <c r="EI137" s="132"/>
      <c r="EJ137" s="132"/>
      <c r="EK137" s="132"/>
      <c r="EL137" s="132"/>
      <c r="EM137" s="134"/>
      <c r="EN137" s="132"/>
      <c r="EO137" s="137"/>
      <c r="EP137" s="137"/>
      <c r="EQ137" s="137"/>
      <c r="ER137" s="137"/>
      <c r="ES137" s="137"/>
      <c r="ET137" s="137"/>
      <c r="EU137" s="137"/>
      <c r="EV137" s="137"/>
      <c r="EW137" s="132"/>
      <c r="EX137" s="132"/>
    </row>
    <row r="138" spans="2:154" x14ac:dyDescent="0.2">
      <c r="B138" s="131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2"/>
      <c r="AN138" s="132"/>
      <c r="AO138" s="132"/>
      <c r="AP138" s="133"/>
      <c r="AQ138" s="132"/>
      <c r="AR138" s="134"/>
      <c r="AS138" s="135"/>
      <c r="AT138" s="135"/>
      <c r="AU138" s="135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6"/>
      <c r="BJ138" s="136"/>
      <c r="BK138" s="136"/>
      <c r="BL138" s="136"/>
      <c r="BM138" s="136"/>
      <c r="BN138" s="136"/>
      <c r="BO138" s="136"/>
      <c r="BP138" s="136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136"/>
      <c r="CA138" s="136"/>
      <c r="CB138" s="136"/>
      <c r="CC138" s="136"/>
      <c r="CD138" s="136"/>
      <c r="CE138" s="136"/>
      <c r="CF138" s="136"/>
      <c r="CG138" s="136"/>
      <c r="CH138" s="136"/>
      <c r="CI138" s="136"/>
      <c r="CJ138" s="136"/>
      <c r="CK138" s="136"/>
      <c r="CL138" s="136"/>
      <c r="CM138" s="136"/>
      <c r="CN138" s="136"/>
      <c r="CO138" s="136"/>
      <c r="CP138" s="136"/>
      <c r="CQ138" s="136"/>
      <c r="CR138" s="136"/>
      <c r="CS138" s="136"/>
      <c r="CT138" s="136"/>
      <c r="CU138" s="136"/>
      <c r="CV138" s="136"/>
      <c r="CW138" s="136"/>
      <c r="CX138" s="136"/>
      <c r="CY138" s="136"/>
      <c r="CZ138" s="136"/>
      <c r="DA138" s="136"/>
      <c r="DB138" s="136"/>
      <c r="DC138" s="136"/>
      <c r="DD138" s="136"/>
      <c r="DE138" s="136"/>
      <c r="DF138" s="136"/>
      <c r="DG138" s="136"/>
      <c r="DH138" s="136"/>
      <c r="DI138" s="136"/>
      <c r="DJ138" s="136"/>
      <c r="DK138" s="136"/>
      <c r="DL138" s="136"/>
      <c r="DM138" s="136"/>
      <c r="DN138" s="137"/>
      <c r="DO138" s="137"/>
      <c r="DP138" s="137"/>
      <c r="DQ138" s="137"/>
      <c r="DR138" s="137"/>
      <c r="DS138" s="137"/>
      <c r="DT138" s="137"/>
      <c r="DU138" s="137"/>
      <c r="DV138" s="137"/>
      <c r="DW138" s="137"/>
      <c r="DX138" s="137"/>
      <c r="DY138" s="137"/>
      <c r="DZ138" s="137"/>
      <c r="EA138" s="137"/>
      <c r="EB138" s="137"/>
      <c r="EC138" s="137"/>
      <c r="ED138" s="137"/>
      <c r="EE138" s="137"/>
      <c r="EF138" s="137"/>
      <c r="EG138" s="132"/>
      <c r="EH138" s="132"/>
      <c r="EI138" s="132"/>
      <c r="EJ138" s="132"/>
      <c r="EK138" s="132"/>
      <c r="EL138" s="132"/>
      <c r="EM138" s="134"/>
      <c r="EN138" s="132"/>
      <c r="EO138" s="137"/>
      <c r="EP138" s="137"/>
      <c r="EQ138" s="137"/>
      <c r="ER138" s="137"/>
      <c r="ES138" s="137"/>
      <c r="ET138" s="137"/>
      <c r="EU138" s="137"/>
      <c r="EV138" s="137"/>
      <c r="EW138" s="132"/>
      <c r="EX138" s="132"/>
    </row>
    <row r="139" spans="2:154" x14ac:dyDescent="0.2">
      <c r="B139" s="131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  <c r="AB139" s="132"/>
      <c r="AC139" s="132"/>
      <c r="AD139" s="132"/>
      <c r="AE139" s="132"/>
      <c r="AF139" s="132"/>
      <c r="AG139" s="132"/>
      <c r="AH139" s="132"/>
      <c r="AI139" s="132"/>
      <c r="AJ139" s="132"/>
      <c r="AK139" s="132"/>
      <c r="AL139" s="132"/>
      <c r="AM139" s="132"/>
      <c r="AN139" s="132"/>
      <c r="AO139" s="132"/>
      <c r="AP139" s="133"/>
      <c r="AQ139" s="132"/>
      <c r="AR139" s="134"/>
      <c r="AS139" s="135"/>
      <c r="AT139" s="135"/>
      <c r="AU139" s="135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  <c r="BF139" s="136"/>
      <c r="BG139" s="136"/>
      <c r="BH139" s="136"/>
      <c r="BI139" s="136"/>
      <c r="BJ139" s="136"/>
      <c r="BK139" s="136"/>
      <c r="BL139" s="136"/>
      <c r="BM139" s="136"/>
      <c r="BN139" s="136"/>
      <c r="BO139" s="136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6"/>
      <c r="CA139" s="136"/>
      <c r="CB139" s="136"/>
      <c r="CC139" s="136"/>
      <c r="CD139" s="136"/>
      <c r="CE139" s="136"/>
      <c r="CF139" s="136"/>
      <c r="CG139" s="136"/>
      <c r="CH139" s="136"/>
      <c r="CI139" s="136"/>
      <c r="CJ139" s="136"/>
      <c r="CK139" s="136"/>
      <c r="CL139" s="136"/>
      <c r="CM139" s="136"/>
      <c r="CN139" s="136"/>
      <c r="CO139" s="136"/>
      <c r="CP139" s="136"/>
      <c r="CQ139" s="136"/>
      <c r="CR139" s="136"/>
      <c r="CS139" s="136"/>
      <c r="CT139" s="136"/>
      <c r="CU139" s="136"/>
      <c r="CV139" s="136"/>
      <c r="CW139" s="136"/>
      <c r="CX139" s="136"/>
      <c r="CY139" s="136"/>
      <c r="CZ139" s="136"/>
      <c r="DA139" s="136"/>
      <c r="DB139" s="136"/>
      <c r="DC139" s="136"/>
      <c r="DD139" s="136"/>
      <c r="DE139" s="136"/>
      <c r="DF139" s="136"/>
      <c r="DG139" s="136"/>
      <c r="DH139" s="136"/>
      <c r="DI139" s="136"/>
      <c r="DJ139" s="136"/>
      <c r="DK139" s="136"/>
      <c r="DL139" s="136"/>
      <c r="DM139" s="136"/>
      <c r="DN139" s="137"/>
      <c r="DO139" s="137"/>
      <c r="DP139" s="137"/>
      <c r="DQ139" s="137"/>
      <c r="DR139" s="137"/>
      <c r="DS139" s="137"/>
      <c r="DT139" s="137"/>
      <c r="DU139" s="137"/>
      <c r="DV139" s="137"/>
      <c r="DW139" s="137"/>
      <c r="DX139" s="137"/>
      <c r="DY139" s="137"/>
      <c r="DZ139" s="137"/>
      <c r="EA139" s="137"/>
      <c r="EB139" s="137"/>
      <c r="EC139" s="137"/>
      <c r="ED139" s="137"/>
      <c r="EE139" s="137"/>
      <c r="EF139" s="137"/>
      <c r="EG139" s="132"/>
      <c r="EH139" s="132"/>
      <c r="EI139" s="132"/>
      <c r="EJ139" s="132"/>
      <c r="EK139" s="132"/>
      <c r="EL139" s="132"/>
      <c r="EM139" s="134"/>
      <c r="EN139" s="132"/>
      <c r="EO139" s="137"/>
      <c r="EP139" s="137"/>
      <c r="EQ139" s="137"/>
      <c r="ER139" s="137"/>
      <c r="ES139" s="137"/>
      <c r="ET139" s="137"/>
      <c r="EU139" s="137"/>
      <c r="EV139" s="137"/>
      <c r="EW139" s="132"/>
      <c r="EX139" s="132"/>
    </row>
    <row r="140" spans="2:154" x14ac:dyDescent="0.2">
      <c r="B140" s="131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  <c r="AA140" s="132"/>
      <c r="AB140" s="132"/>
      <c r="AC140" s="132"/>
      <c r="AD140" s="132"/>
      <c r="AE140" s="132"/>
      <c r="AF140" s="132"/>
      <c r="AG140" s="132"/>
      <c r="AH140" s="132"/>
      <c r="AI140" s="132"/>
      <c r="AJ140" s="132"/>
      <c r="AK140" s="132"/>
      <c r="AL140" s="132"/>
      <c r="AM140" s="132"/>
      <c r="AN140" s="132"/>
      <c r="AO140" s="132"/>
      <c r="AP140" s="133"/>
      <c r="AQ140" s="132"/>
      <c r="AR140" s="134"/>
      <c r="AS140" s="135"/>
      <c r="AT140" s="135"/>
      <c r="AU140" s="135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36"/>
      <c r="BJ140" s="136"/>
      <c r="BK140" s="136"/>
      <c r="BL140" s="136"/>
      <c r="BM140" s="136"/>
      <c r="BN140" s="136"/>
      <c r="BO140" s="136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6"/>
      <c r="CA140" s="136"/>
      <c r="CB140" s="136"/>
      <c r="CC140" s="136"/>
      <c r="CD140" s="136"/>
      <c r="CE140" s="136"/>
      <c r="CF140" s="136"/>
      <c r="CG140" s="136"/>
      <c r="CH140" s="136"/>
      <c r="CI140" s="136"/>
      <c r="CJ140" s="136"/>
      <c r="CK140" s="136"/>
      <c r="CL140" s="136"/>
      <c r="CM140" s="136"/>
      <c r="CN140" s="136"/>
      <c r="CO140" s="136"/>
      <c r="CP140" s="136"/>
      <c r="CQ140" s="136"/>
      <c r="CR140" s="136"/>
      <c r="CS140" s="136"/>
      <c r="CT140" s="136"/>
      <c r="CU140" s="136"/>
      <c r="CV140" s="136"/>
      <c r="CW140" s="136"/>
      <c r="CX140" s="136"/>
      <c r="CY140" s="136"/>
      <c r="CZ140" s="136"/>
      <c r="DA140" s="136"/>
      <c r="DB140" s="136"/>
      <c r="DC140" s="136"/>
      <c r="DD140" s="136"/>
      <c r="DE140" s="136"/>
      <c r="DF140" s="136"/>
      <c r="DG140" s="136"/>
      <c r="DH140" s="136"/>
      <c r="DI140" s="136"/>
      <c r="DJ140" s="136"/>
      <c r="DK140" s="136"/>
      <c r="DL140" s="136"/>
      <c r="DM140" s="136"/>
      <c r="DN140" s="137"/>
      <c r="DO140" s="137"/>
      <c r="DP140" s="137"/>
      <c r="DQ140" s="137"/>
      <c r="DR140" s="137"/>
      <c r="DS140" s="137"/>
      <c r="DT140" s="137"/>
      <c r="DU140" s="137"/>
      <c r="DV140" s="137"/>
      <c r="DW140" s="137"/>
      <c r="DX140" s="137"/>
      <c r="DY140" s="137"/>
      <c r="DZ140" s="137"/>
      <c r="EA140" s="137"/>
      <c r="EB140" s="137"/>
      <c r="EC140" s="137"/>
      <c r="ED140" s="137"/>
      <c r="EE140" s="137"/>
      <c r="EF140" s="137"/>
      <c r="EG140" s="132"/>
      <c r="EH140" s="132"/>
      <c r="EI140" s="132"/>
      <c r="EJ140" s="132"/>
      <c r="EK140" s="132"/>
      <c r="EL140" s="132"/>
      <c r="EM140" s="134"/>
      <c r="EN140" s="132"/>
      <c r="EO140" s="137"/>
      <c r="EP140" s="137"/>
      <c r="EQ140" s="137"/>
      <c r="ER140" s="137"/>
      <c r="ES140" s="137"/>
      <c r="ET140" s="137"/>
      <c r="EU140" s="137"/>
      <c r="EV140" s="137"/>
      <c r="EW140" s="132"/>
      <c r="EX140" s="132"/>
    </row>
    <row r="141" spans="2:154" x14ac:dyDescent="0.2">
      <c r="B141" s="131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  <c r="AA141" s="132"/>
      <c r="AB141" s="132"/>
      <c r="AC141" s="132"/>
      <c r="AD141" s="132"/>
      <c r="AE141" s="132"/>
      <c r="AF141" s="132"/>
      <c r="AG141" s="132"/>
      <c r="AH141" s="132"/>
      <c r="AI141" s="132"/>
      <c r="AJ141" s="132"/>
      <c r="AK141" s="132"/>
      <c r="AL141" s="132"/>
      <c r="AM141" s="132"/>
      <c r="AN141" s="132"/>
      <c r="AO141" s="132"/>
      <c r="AP141" s="133"/>
      <c r="AQ141" s="132"/>
      <c r="AR141" s="134"/>
      <c r="AS141" s="135"/>
      <c r="AT141" s="135"/>
      <c r="AU141" s="135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6"/>
      <c r="CO141" s="136"/>
      <c r="CP141" s="136"/>
      <c r="CQ141" s="136"/>
      <c r="CR141" s="136"/>
      <c r="CS141" s="136"/>
      <c r="CT141" s="136"/>
      <c r="CU141" s="136"/>
      <c r="CV141" s="136"/>
      <c r="CW141" s="136"/>
      <c r="CX141" s="136"/>
      <c r="CY141" s="136"/>
      <c r="CZ141" s="136"/>
      <c r="DA141" s="136"/>
      <c r="DB141" s="136"/>
      <c r="DC141" s="136"/>
      <c r="DD141" s="136"/>
      <c r="DE141" s="136"/>
      <c r="DF141" s="136"/>
      <c r="DG141" s="136"/>
      <c r="DH141" s="136"/>
      <c r="DI141" s="136"/>
      <c r="DJ141" s="136"/>
      <c r="DK141" s="136"/>
      <c r="DL141" s="136"/>
      <c r="DM141" s="136"/>
      <c r="DN141" s="137"/>
      <c r="DO141" s="137"/>
      <c r="DP141" s="137"/>
      <c r="DQ141" s="137"/>
      <c r="DR141" s="137"/>
      <c r="DS141" s="137"/>
      <c r="DT141" s="137"/>
      <c r="DU141" s="137"/>
      <c r="DV141" s="137"/>
      <c r="DW141" s="137"/>
      <c r="DX141" s="137"/>
      <c r="DY141" s="137"/>
      <c r="DZ141" s="137"/>
      <c r="EA141" s="137"/>
      <c r="EB141" s="137"/>
      <c r="EC141" s="137"/>
      <c r="ED141" s="137"/>
      <c r="EE141" s="137"/>
      <c r="EF141" s="137"/>
      <c r="EG141" s="132"/>
      <c r="EH141" s="132"/>
      <c r="EI141" s="132"/>
      <c r="EJ141" s="132"/>
      <c r="EK141" s="132"/>
      <c r="EL141" s="132"/>
      <c r="EM141" s="134"/>
      <c r="EN141" s="132"/>
      <c r="EO141" s="137"/>
      <c r="EP141" s="137"/>
      <c r="EQ141" s="137"/>
      <c r="ER141" s="137"/>
      <c r="ES141" s="137"/>
      <c r="ET141" s="137"/>
      <c r="EU141" s="137"/>
      <c r="EV141" s="137"/>
      <c r="EW141" s="132"/>
      <c r="EX141" s="132"/>
    </row>
    <row r="142" spans="2:154" x14ac:dyDescent="0.2">
      <c r="B142" s="131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  <c r="AA142" s="132"/>
      <c r="AB142" s="132"/>
      <c r="AC142" s="132"/>
      <c r="AD142" s="132"/>
      <c r="AE142" s="132"/>
      <c r="AF142" s="132"/>
      <c r="AG142" s="132"/>
      <c r="AH142" s="132"/>
      <c r="AI142" s="132"/>
      <c r="AJ142" s="132"/>
      <c r="AK142" s="132"/>
      <c r="AL142" s="132"/>
      <c r="AM142" s="132"/>
      <c r="AN142" s="132"/>
      <c r="AO142" s="132"/>
      <c r="AP142" s="133"/>
      <c r="AQ142" s="132"/>
      <c r="AR142" s="134"/>
      <c r="AS142" s="135"/>
      <c r="AT142" s="135"/>
      <c r="AU142" s="135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  <c r="BF142" s="136"/>
      <c r="BG142" s="136"/>
      <c r="BH142" s="136"/>
      <c r="BI142" s="136"/>
      <c r="BJ142" s="136"/>
      <c r="BK142" s="136"/>
      <c r="BL142" s="136"/>
      <c r="BM142" s="136"/>
      <c r="BN142" s="136"/>
      <c r="BO142" s="136"/>
      <c r="BP142" s="136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136"/>
      <c r="CA142" s="136"/>
      <c r="CB142" s="136"/>
      <c r="CC142" s="136"/>
      <c r="CD142" s="136"/>
      <c r="CE142" s="136"/>
      <c r="CF142" s="136"/>
      <c r="CG142" s="136"/>
      <c r="CH142" s="136"/>
      <c r="CI142" s="136"/>
      <c r="CJ142" s="136"/>
      <c r="CK142" s="136"/>
      <c r="CL142" s="136"/>
      <c r="CM142" s="136"/>
      <c r="CN142" s="136"/>
      <c r="CO142" s="136"/>
      <c r="CP142" s="136"/>
      <c r="CQ142" s="136"/>
      <c r="CR142" s="136"/>
      <c r="CS142" s="136"/>
      <c r="CT142" s="136"/>
      <c r="CU142" s="136"/>
      <c r="CV142" s="136"/>
      <c r="CW142" s="136"/>
      <c r="CX142" s="136"/>
      <c r="CY142" s="136"/>
      <c r="CZ142" s="136"/>
      <c r="DA142" s="136"/>
      <c r="DB142" s="136"/>
      <c r="DC142" s="136"/>
      <c r="DD142" s="136"/>
      <c r="DE142" s="136"/>
      <c r="DF142" s="136"/>
      <c r="DG142" s="136"/>
      <c r="DH142" s="136"/>
      <c r="DI142" s="136"/>
      <c r="DJ142" s="136"/>
      <c r="DK142" s="136"/>
      <c r="DL142" s="136"/>
      <c r="DM142" s="136"/>
      <c r="DN142" s="137"/>
      <c r="DO142" s="137"/>
      <c r="DP142" s="137"/>
      <c r="DQ142" s="137"/>
      <c r="DR142" s="137"/>
      <c r="DS142" s="137"/>
      <c r="DT142" s="137"/>
      <c r="DU142" s="137"/>
      <c r="DV142" s="137"/>
      <c r="DW142" s="137"/>
      <c r="DX142" s="137"/>
      <c r="DY142" s="137"/>
      <c r="DZ142" s="137"/>
      <c r="EA142" s="137"/>
      <c r="EB142" s="137"/>
      <c r="EC142" s="137"/>
      <c r="ED142" s="137"/>
      <c r="EE142" s="137"/>
      <c r="EF142" s="137"/>
      <c r="EG142" s="132"/>
      <c r="EH142" s="132"/>
      <c r="EI142" s="132"/>
      <c r="EJ142" s="132"/>
      <c r="EK142" s="132"/>
      <c r="EL142" s="132"/>
      <c r="EM142" s="134"/>
      <c r="EN142" s="132"/>
      <c r="EO142" s="137"/>
      <c r="EP142" s="137"/>
      <c r="EQ142" s="137"/>
      <c r="ER142" s="137"/>
      <c r="ES142" s="137"/>
      <c r="ET142" s="137"/>
      <c r="EU142" s="137"/>
      <c r="EV142" s="137"/>
      <c r="EW142" s="132"/>
      <c r="EX142" s="132"/>
    </row>
    <row r="143" spans="2:154" x14ac:dyDescent="0.2">
      <c r="B143" s="131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132"/>
      <c r="AN143" s="132"/>
      <c r="AO143" s="132"/>
      <c r="AP143" s="133"/>
      <c r="AQ143" s="132"/>
      <c r="AR143" s="134"/>
      <c r="AS143" s="135"/>
      <c r="AT143" s="135"/>
      <c r="AU143" s="135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136"/>
      <c r="CR143" s="136"/>
      <c r="CS143" s="136"/>
      <c r="CT143" s="136"/>
      <c r="CU143" s="136"/>
      <c r="CV143" s="136"/>
      <c r="CW143" s="136"/>
      <c r="CX143" s="136"/>
      <c r="CY143" s="136"/>
      <c r="CZ143" s="136"/>
      <c r="DA143" s="136"/>
      <c r="DB143" s="136"/>
      <c r="DC143" s="136"/>
      <c r="DD143" s="136"/>
      <c r="DE143" s="136"/>
      <c r="DF143" s="136"/>
      <c r="DG143" s="136"/>
      <c r="DH143" s="136"/>
      <c r="DI143" s="136"/>
      <c r="DJ143" s="136"/>
      <c r="DK143" s="136"/>
      <c r="DL143" s="136"/>
      <c r="DM143" s="136"/>
      <c r="DN143" s="137"/>
      <c r="DO143" s="137"/>
      <c r="DP143" s="137"/>
      <c r="DQ143" s="137"/>
      <c r="DR143" s="137"/>
      <c r="DS143" s="137"/>
      <c r="DT143" s="137"/>
      <c r="DU143" s="137"/>
      <c r="DV143" s="137"/>
      <c r="DW143" s="137"/>
      <c r="DX143" s="137"/>
      <c r="DY143" s="137"/>
      <c r="DZ143" s="137"/>
      <c r="EA143" s="137"/>
      <c r="EB143" s="137"/>
      <c r="EC143" s="137"/>
      <c r="ED143" s="137"/>
      <c r="EE143" s="137"/>
      <c r="EF143" s="137"/>
      <c r="EG143" s="132"/>
      <c r="EH143" s="132"/>
      <c r="EI143" s="132"/>
      <c r="EJ143" s="132"/>
      <c r="EK143" s="132"/>
      <c r="EL143" s="132"/>
      <c r="EM143" s="134"/>
      <c r="EN143" s="132"/>
      <c r="EO143" s="137"/>
      <c r="EP143" s="137"/>
      <c r="EQ143" s="137"/>
      <c r="ER143" s="137"/>
      <c r="ES143" s="137"/>
      <c r="ET143" s="137"/>
      <c r="EU143" s="137"/>
      <c r="EV143" s="137"/>
      <c r="EW143" s="132"/>
      <c r="EX143" s="132"/>
    </row>
    <row r="144" spans="2:154" x14ac:dyDescent="0.2">
      <c r="B144" s="131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3"/>
      <c r="AQ144" s="132"/>
      <c r="AR144" s="134"/>
      <c r="AS144" s="135"/>
      <c r="AT144" s="135"/>
      <c r="AU144" s="135"/>
      <c r="AV144" s="136"/>
      <c r="AW144" s="136"/>
      <c r="AX144" s="136"/>
      <c r="AY144" s="136"/>
      <c r="AZ144" s="136"/>
      <c r="BA144" s="136"/>
      <c r="BB144" s="136"/>
      <c r="BC144" s="136"/>
      <c r="BD144" s="136"/>
      <c r="BE144" s="136"/>
      <c r="BF144" s="136"/>
      <c r="BG144" s="136"/>
      <c r="BH144" s="136"/>
      <c r="BI144" s="136"/>
      <c r="BJ144" s="136"/>
      <c r="BK144" s="136"/>
      <c r="BL144" s="136"/>
      <c r="BM144" s="136"/>
      <c r="BN144" s="136"/>
      <c r="BO144" s="136"/>
      <c r="BP144" s="136"/>
      <c r="BQ144" s="136"/>
      <c r="BR144" s="136"/>
      <c r="BS144" s="136"/>
      <c r="BT144" s="136"/>
      <c r="BU144" s="136"/>
      <c r="BV144" s="136"/>
      <c r="BW144" s="136"/>
      <c r="BX144" s="136"/>
      <c r="BY144" s="136"/>
      <c r="BZ144" s="136"/>
      <c r="CA144" s="136"/>
      <c r="CB144" s="136"/>
      <c r="CC144" s="136"/>
      <c r="CD144" s="136"/>
      <c r="CE144" s="136"/>
      <c r="CF144" s="136"/>
      <c r="CG144" s="136"/>
      <c r="CH144" s="136"/>
      <c r="CI144" s="136"/>
      <c r="CJ144" s="136"/>
      <c r="CK144" s="136"/>
      <c r="CL144" s="136"/>
      <c r="CM144" s="136"/>
      <c r="CN144" s="136"/>
      <c r="CO144" s="136"/>
      <c r="CP144" s="136"/>
      <c r="CQ144" s="136"/>
      <c r="CR144" s="136"/>
      <c r="CS144" s="136"/>
      <c r="CT144" s="136"/>
      <c r="CU144" s="136"/>
      <c r="CV144" s="136"/>
      <c r="CW144" s="136"/>
      <c r="CX144" s="136"/>
      <c r="CY144" s="136"/>
      <c r="CZ144" s="136"/>
      <c r="DA144" s="136"/>
      <c r="DB144" s="136"/>
      <c r="DC144" s="136"/>
      <c r="DD144" s="136"/>
      <c r="DE144" s="136"/>
      <c r="DF144" s="136"/>
      <c r="DG144" s="136"/>
      <c r="DH144" s="136"/>
      <c r="DI144" s="136"/>
      <c r="DJ144" s="136"/>
      <c r="DK144" s="136"/>
      <c r="DL144" s="136"/>
      <c r="DM144" s="136"/>
      <c r="DN144" s="137"/>
      <c r="DO144" s="137"/>
      <c r="DP144" s="137"/>
      <c r="DQ144" s="137"/>
      <c r="DR144" s="137"/>
      <c r="DS144" s="137"/>
      <c r="DT144" s="137"/>
      <c r="DU144" s="137"/>
      <c r="DV144" s="137"/>
      <c r="DW144" s="137"/>
      <c r="DX144" s="137"/>
      <c r="DY144" s="137"/>
      <c r="DZ144" s="137"/>
      <c r="EA144" s="137"/>
      <c r="EB144" s="137"/>
      <c r="EC144" s="137"/>
      <c r="ED144" s="137"/>
      <c r="EE144" s="137"/>
      <c r="EF144" s="137"/>
      <c r="EG144" s="132"/>
      <c r="EH144" s="132"/>
      <c r="EI144" s="132"/>
      <c r="EJ144" s="132"/>
      <c r="EK144" s="132"/>
      <c r="EL144" s="132"/>
      <c r="EM144" s="134"/>
      <c r="EN144" s="132"/>
      <c r="EO144" s="137"/>
      <c r="EP144" s="137"/>
      <c r="EQ144" s="137"/>
      <c r="ER144" s="137"/>
      <c r="ES144" s="137"/>
      <c r="ET144" s="137"/>
      <c r="EU144" s="137"/>
      <c r="EV144" s="137"/>
      <c r="EW144" s="132"/>
      <c r="EX144" s="132"/>
    </row>
    <row r="145" spans="2:154" x14ac:dyDescent="0.2">
      <c r="B145" s="131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3"/>
      <c r="AQ145" s="132"/>
      <c r="AR145" s="134"/>
      <c r="AS145" s="135"/>
      <c r="AT145" s="135"/>
      <c r="AU145" s="135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136"/>
      <c r="CC145" s="136"/>
      <c r="CD145" s="136"/>
      <c r="CE145" s="136"/>
      <c r="CF145" s="136"/>
      <c r="CG145" s="136"/>
      <c r="CH145" s="136"/>
      <c r="CI145" s="136"/>
      <c r="CJ145" s="136"/>
      <c r="CK145" s="136"/>
      <c r="CL145" s="136"/>
      <c r="CM145" s="136"/>
      <c r="CN145" s="136"/>
      <c r="CO145" s="136"/>
      <c r="CP145" s="136"/>
      <c r="CQ145" s="136"/>
      <c r="CR145" s="136"/>
      <c r="CS145" s="136"/>
      <c r="CT145" s="136"/>
      <c r="CU145" s="136"/>
      <c r="CV145" s="136"/>
      <c r="CW145" s="136"/>
      <c r="CX145" s="136"/>
      <c r="CY145" s="136"/>
      <c r="CZ145" s="136"/>
      <c r="DA145" s="136"/>
      <c r="DB145" s="136"/>
      <c r="DC145" s="136"/>
      <c r="DD145" s="136"/>
      <c r="DE145" s="136"/>
      <c r="DF145" s="136"/>
      <c r="DG145" s="136"/>
      <c r="DH145" s="136"/>
      <c r="DI145" s="136"/>
      <c r="DJ145" s="136"/>
      <c r="DK145" s="136"/>
      <c r="DL145" s="136"/>
      <c r="DM145" s="136"/>
      <c r="DN145" s="137"/>
      <c r="DO145" s="137"/>
      <c r="DP145" s="137"/>
      <c r="DQ145" s="137"/>
      <c r="DR145" s="137"/>
      <c r="DS145" s="137"/>
      <c r="DT145" s="137"/>
      <c r="DU145" s="137"/>
      <c r="DV145" s="137"/>
      <c r="DW145" s="137"/>
      <c r="DX145" s="137"/>
      <c r="DY145" s="137"/>
      <c r="DZ145" s="137"/>
      <c r="EA145" s="137"/>
      <c r="EB145" s="137"/>
      <c r="EC145" s="137"/>
      <c r="ED145" s="137"/>
      <c r="EE145" s="137"/>
      <c r="EF145" s="137"/>
      <c r="EG145" s="132"/>
      <c r="EH145" s="132"/>
      <c r="EI145" s="132"/>
      <c r="EJ145" s="132"/>
      <c r="EK145" s="132"/>
      <c r="EL145" s="132"/>
      <c r="EM145" s="134"/>
      <c r="EN145" s="132"/>
      <c r="EO145" s="137"/>
      <c r="EP145" s="137"/>
      <c r="EQ145" s="137"/>
      <c r="ER145" s="137"/>
      <c r="ES145" s="137"/>
      <c r="ET145" s="137"/>
      <c r="EU145" s="137"/>
      <c r="EV145" s="137"/>
      <c r="EW145" s="132"/>
      <c r="EX145" s="132"/>
    </row>
    <row r="146" spans="2:154" x14ac:dyDescent="0.2">
      <c r="B146" s="131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3"/>
      <c r="AQ146" s="132"/>
      <c r="AR146" s="134"/>
      <c r="AS146" s="135"/>
      <c r="AT146" s="135"/>
      <c r="AU146" s="135"/>
      <c r="AV146" s="136"/>
      <c r="AW146" s="136"/>
      <c r="AX146" s="136"/>
      <c r="AY146" s="136"/>
      <c r="AZ146" s="136"/>
      <c r="BA146" s="136"/>
      <c r="BB146" s="136"/>
      <c r="BC146" s="136"/>
      <c r="BD146" s="136"/>
      <c r="BE146" s="136"/>
      <c r="BF146" s="136"/>
      <c r="BG146" s="136"/>
      <c r="BH146" s="136"/>
      <c r="BI146" s="136"/>
      <c r="BJ146" s="136"/>
      <c r="BK146" s="136"/>
      <c r="BL146" s="136"/>
      <c r="BM146" s="136"/>
      <c r="BN146" s="136"/>
      <c r="BO146" s="136"/>
      <c r="BP146" s="136"/>
      <c r="BQ146" s="136"/>
      <c r="BR146" s="136"/>
      <c r="BS146" s="136"/>
      <c r="BT146" s="136"/>
      <c r="BU146" s="136"/>
      <c r="BV146" s="136"/>
      <c r="BW146" s="136"/>
      <c r="BX146" s="136"/>
      <c r="BY146" s="136"/>
      <c r="BZ146" s="136"/>
      <c r="CA146" s="136"/>
      <c r="CB146" s="136"/>
      <c r="CC146" s="136"/>
      <c r="CD146" s="136"/>
      <c r="CE146" s="136"/>
      <c r="CF146" s="136"/>
      <c r="CG146" s="136"/>
      <c r="CH146" s="136"/>
      <c r="CI146" s="136"/>
      <c r="CJ146" s="136"/>
      <c r="CK146" s="136"/>
      <c r="CL146" s="136"/>
      <c r="CM146" s="136"/>
      <c r="CN146" s="136"/>
      <c r="CO146" s="136"/>
      <c r="CP146" s="136"/>
      <c r="CQ146" s="136"/>
      <c r="CR146" s="136"/>
      <c r="CS146" s="136"/>
      <c r="CT146" s="136"/>
      <c r="CU146" s="136"/>
      <c r="CV146" s="136"/>
      <c r="CW146" s="136"/>
      <c r="CX146" s="136"/>
      <c r="CY146" s="136"/>
      <c r="CZ146" s="136"/>
      <c r="DA146" s="136"/>
      <c r="DB146" s="136"/>
      <c r="DC146" s="136"/>
      <c r="DD146" s="136"/>
      <c r="DE146" s="136"/>
      <c r="DF146" s="136"/>
      <c r="DG146" s="136"/>
      <c r="DH146" s="136"/>
      <c r="DI146" s="136"/>
      <c r="DJ146" s="136"/>
      <c r="DK146" s="136"/>
      <c r="DL146" s="136"/>
      <c r="DM146" s="136"/>
      <c r="DN146" s="137"/>
      <c r="DO146" s="137"/>
      <c r="DP146" s="137"/>
      <c r="DQ146" s="137"/>
      <c r="DR146" s="137"/>
      <c r="DS146" s="137"/>
      <c r="DT146" s="137"/>
      <c r="DU146" s="137"/>
      <c r="DV146" s="137"/>
      <c r="DW146" s="137"/>
      <c r="DX146" s="137"/>
      <c r="DY146" s="137"/>
      <c r="DZ146" s="137"/>
      <c r="EA146" s="137"/>
      <c r="EB146" s="137"/>
      <c r="EC146" s="137"/>
      <c r="ED146" s="137"/>
      <c r="EE146" s="137"/>
      <c r="EF146" s="137"/>
      <c r="EG146" s="132"/>
      <c r="EH146" s="132"/>
      <c r="EI146" s="132"/>
      <c r="EJ146" s="132"/>
      <c r="EK146" s="132"/>
      <c r="EL146" s="132"/>
      <c r="EM146" s="134"/>
      <c r="EN146" s="132"/>
      <c r="EO146" s="137"/>
      <c r="EP146" s="137"/>
      <c r="EQ146" s="137"/>
      <c r="ER146" s="137"/>
      <c r="ES146" s="137"/>
      <c r="ET146" s="137"/>
      <c r="EU146" s="137"/>
      <c r="EV146" s="137"/>
      <c r="EW146" s="132"/>
      <c r="EX146" s="132"/>
    </row>
    <row r="147" spans="2:154" x14ac:dyDescent="0.2">
      <c r="B147" s="131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3"/>
      <c r="AQ147" s="132"/>
      <c r="AR147" s="134"/>
      <c r="AS147" s="135"/>
      <c r="AT147" s="135"/>
      <c r="AU147" s="135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136"/>
      <c r="CR147" s="136"/>
      <c r="CS147" s="136"/>
      <c r="CT147" s="136"/>
      <c r="CU147" s="136"/>
      <c r="CV147" s="136"/>
      <c r="CW147" s="136"/>
      <c r="CX147" s="136"/>
      <c r="CY147" s="136"/>
      <c r="CZ147" s="136"/>
      <c r="DA147" s="136"/>
      <c r="DB147" s="136"/>
      <c r="DC147" s="136"/>
      <c r="DD147" s="136"/>
      <c r="DE147" s="136"/>
      <c r="DF147" s="136"/>
      <c r="DG147" s="136"/>
      <c r="DH147" s="136"/>
      <c r="DI147" s="136"/>
      <c r="DJ147" s="136"/>
      <c r="DK147" s="136"/>
      <c r="DL147" s="136"/>
      <c r="DM147" s="136"/>
      <c r="DN147" s="137"/>
      <c r="DO147" s="137"/>
      <c r="DP147" s="137"/>
      <c r="DQ147" s="137"/>
      <c r="DR147" s="137"/>
      <c r="DS147" s="137"/>
      <c r="DT147" s="137"/>
      <c r="DU147" s="137"/>
      <c r="DV147" s="137"/>
      <c r="DW147" s="137"/>
      <c r="DX147" s="137"/>
      <c r="DY147" s="137"/>
      <c r="DZ147" s="137"/>
      <c r="EA147" s="137"/>
      <c r="EB147" s="137"/>
      <c r="EC147" s="137"/>
      <c r="ED147" s="137"/>
      <c r="EE147" s="137"/>
      <c r="EF147" s="137"/>
      <c r="EG147" s="132"/>
      <c r="EH147" s="132"/>
      <c r="EI147" s="132"/>
      <c r="EJ147" s="132"/>
      <c r="EK147" s="132"/>
      <c r="EL147" s="132"/>
      <c r="EM147" s="134"/>
      <c r="EN147" s="132"/>
      <c r="EO147" s="137"/>
      <c r="EP147" s="137"/>
      <c r="EQ147" s="137"/>
      <c r="ER147" s="137"/>
      <c r="ES147" s="137"/>
      <c r="ET147" s="137"/>
      <c r="EU147" s="137"/>
      <c r="EV147" s="137"/>
      <c r="EW147" s="132"/>
      <c r="EX147" s="132"/>
    </row>
    <row r="148" spans="2:154" x14ac:dyDescent="0.2">
      <c r="B148" s="131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  <c r="AA148" s="132"/>
      <c r="AB148" s="132"/>
      <c r="AC148" s="132"/>
      <c r="AD148" s="132"/>
      <c r="AE148" s="132"/>
      <c r="AF148" s="132"/>
      <c r="AG148" s="132"/>
      <c r="AH148" s="132"/>
      <c r="AI148" s="132"/>
      <c r="AJ148" s="132"/>
      <c r="AK148" s="132"/>
      <c r="AL148" s="132"/>
      <c r="AM148" s="132"/>
      <c r="AN148" s="132"/>
      <c r="AO148" s="132"/>
      <c r="AP148" s="133"/>
      <c r="AQ148" s="132"/>
      <c r="AR148" s="134"/>
      <c r="AS148" s="135"/>
      <c r="AT148" s="135"/>
      <c r="AU148" s="135"/>
      <c r="AV148" s="136"/>
      <c r="AW148" s="136"/>
      <c r="AX148" s="136"/>
      <c r="AY148" s="136"/>
      <c r="AZ148" s="136"/>
      <c r="BA148" s="136"/>
      <c r="BB148" s="136"/>
      <c r="BC148" s="136"/>
      <c r="BD148" s="136"/>
      <c r="BE148" s="136"/>
      <c r="BF148" s="136"/>
      <c r="BG148" s="136"/>
      <c r="BH148" s="136"/>
      <c r="BI148" s="136"/>
      <c r="BJ148" s="136"/>
      <c r="BK148" s="136"/>
      <c r="BL148" s="136"/>
      <c r="BM148" s="136"/>
      <c r="BN148" s="136"/>
      <c r="BO148" s="136"/>
      <c r="BP148" s="136"/>
      <c r="BQ148" s="136"/>
      <c r="BR148" s="136"/>
      <c r="BS148" s="136"/>
      <c r="BT148" s="136"/>
      <c r="BU148" s="136"/>
      <c r="BV148" s="136"/>
      <c r="BW148" s="136"/>
      <c r="BX148" s="136"/>
      <c r="BY148" s="136"/>
      <c r="BZ148" s="136"/>
      <c r="CA148" s="136"/>
      <c r="CB148" s="136"/>
      <c r="CC148" s="136"/>
      <c r="CD148" s="136"/>
      <c r="CE148" s="136"/>
      <c r="CF148" s="136"/>
      <c r="CG148" s="136"/>
      <c r="CH148" s="136"/>
      <c r="CI148" s="136"/>
      <c r="CJ148" s="136"/>
      <c r="CK148" s="136"/>
      <c r="CL148" s="136"/>
      <c r="CM148" s="136"/>
      <c r="CN148" s="136"/>
      <c r="CO148" s="136"/>
      <c r="CP148" s="136"/>
      <c r="CQ148" s="136"/>
      <c r="CR148" s="136"/>
      <c r="CS148" s="136"/>
      <c r="CT148" s="136"/>
      <c r="CU148" s="136"/>
      <c r="CV148" s="136"/>
      <c r="CW148" s="136"/>
      <c r="CX148" s="136"/>
      <c r="CY148" s="136"/>
      <c r="CZ148" s="136"/>
      <c r="DA148" s="136"/>
      <c r="DB148" s="136"/>
      <c r="DC148" s="136"/>
      <c r="DD148" s="136"/>
      <c r="DE148" s="136"/>
      <c r="DF148" s="136"/>
      <c r="DG148" s="136"/>
      <c r="DH148" s="136"/>
      <c r="DI148" s="136"/>
      <c r="DJ148" s="136"/>
      <c r="DK148" s="136"/>
      <c r="DL148" s="136"/>
      <c r="DM148" s="136"/>
      <c r="DN148" s="137"/>
      <c r="DO148" s="137"/>
      <c r="DP148" s="137"/>
      <c r="DQ148" s="137"/>
      <c r="DR148" s="137"/>
      <c r="DS148" s="137"/>
      <c r="DT148" s="137"/>
      <c r="DU148" s="137"/>
      <c r="DV148" s="137"/>
      <c r="DW148" s="137"/>
      <c r="DX148" s="137"/>
      <c r="DY148" s="137"/>
      <c r="DZ148" s="137"/>
      <c r="EA148" s="137"/>
      <c r="EB148" s="137"/>
      <c r="EC148" s="137"/>
      <c r="ED148" s="137"/>
      <c r="EE148" s="137"/>
      <c r="EF148" s="137"/>
      <c r="EG148" s="132"/>
      <c r="EH148" s="132"/>
      <c r="EI148" s="132"/>
      <c r="EJ148" s="132"/>
      <c r="EK148" s="132"/>
      <c r="EL148" s="132"/>
      <c r="EM148" s="134"/>
      <c r="EN148" s="132"/>
      <c r="EO148" s="137"/>
      <c r="EP148" s="137"/>
      <c r="EQ148" s="137"/>
      <c r="ER148" s="137"/>
      <c r="ES148" s="137"/>
      <c r="ET148" s="137"/>
      <c r="EU148" s="137"/>
      <c r="EV148" s="137"/>
      <c r="EW148" s="132"/>
      <c r="EX148" s="132"/>
    </row>
    <row r="149" spans="2:154" x14ac:dyDescent="0.2">
      <c r="B149" s="131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  <c r="AA149" s="132"/>
      <c r="AB149" s="132"/>
      <c r="AC149" s="132"/>
      <c r="AD149" s="132"/>
      <c r="AE149" s="132"/>
      <c r="AF149" s="132"/>
      <c r="AG149" s="132"/>
      <c r="AH149" s="132"/>
      <c r="AI149" s="132"/>
      <c r="AJ149" s="132"/>
      <c r="AK149" s="132"/>
      <c r="AL149" s="132"/>
      <c r="AM149" s="132"/>
      <c r="AN149" s="132"/>
      <c r="AO149" s="132"/>
      <c r="AP149" s="133"/>
      <c r="AQ149" s="132"/>
      <c r="AR149" s="134"/>
      <c r="AS149" s="135"/>
      <c r="AT149" s="135"/>
      <c r="AU149" s="135"/>
      <c r="AV149" s="136"/>
      <c r="AW149" s="136"/>
      <c r="AX149" s="136"/>
      <c r="AY149" s="136"/>
      <c r="AZ149" s="136"/>
      <c r="BA149" s="136"/>
      <c r="BB149" s="136"/>
      <c r="BC149" s="136"/>
      <c r="BD149" s="136"/>
      <c r="BE149" s="136"/>
      <c r="BF149" s="136"/>
      <c r="BG149" s="136"/>
      <c r="BH149" s="136"/>
      <c r="BI149" s="136"/>
      <c r="BJ149" s="136"/>
      <c r="BK149" s="136"/>
      <c r="BL149" s="136"/>
      <c r="BM149" s="136"/>
      <c r="BN149" s="136"/>
      <c r="BO149" s="136"/>
      <c r="BP149" s="136"/>
      <c r="BQ149" s="136"/>
      <c r="BR149" s="136"/>
      <c r="BS149" s="136"/>
      <c r="BT149" s="136"/>
      <c r="BU149" s="136"/>
      <c r="BV149" s="136"/>
      <c r="BW149" s="136"/>
      <c r="BX149" s="136"/>
      <c r="BY149" s="136"/>
      <c r="BZ149" s="136"/>
      <c r="CA149" s="136"/>
      <c r="CB149" s="136"/>
      <c r="CC149" s="136"/>
      <c r="CD149" s="136"/>
      <c r="CE149" s="136"/>
      <c r="CF149" s="136"/>
      <c r="CG149" s="136"/>
      <c r="CH149" s="136"/>
      <c r="CI149" s="136"/>
      <c r="CJ149" s="136"/>
      <c r="CK149" s="136"/>
      <c r="CL149" s="136"/>
      <c r="CM149" s="136"/>
      <c r="CN149" s="136"/>
      <c r="CO149" s="136"/>
      <c r="CP149" s="136"/>
      <c r="CQ149" s="136"/>
      <c r="CR149" s="136"/>
      <c r="CS149" s="136"/>
      <c r="CT149" s="136"/>
      <c r="CU149" s="136"/>
      <c r="CV149" s="136"/>
      <c r="CW149" s="136"/>
      <c r="CX149" s="136"/>
      <c r="CY149" s="136"/>
      <c r="CZ149" s="136"/>
      <c r="DA149" s="136"/>
      <c r="DB149" s="136"/>
      <c r="DC149" s="136"/>
      <c r="DD149" s="136"/>
      <c r="DE149" s="136"/>
      <c r="DF149" s="136"/>
      <c r="DG149" s="136"/>
      <c r="DH149" s="136"/>
      <c r="DI149" s="136"/>
      <c r="DJ149" s="136"/>
      <c r="DK149" s="136"/>
      <c r="DL149" s="136"/>
      <c r="DM149" s="136"/>
      <c r="DN149" s="137"/>
      <c r="DO149" s="137"/>
      <c r="DP149" s="137"/>
      <c r="DQ149" s="137"/>
      <c r="DR149" s="137"/>
      <c r="DS149" s="137"/>
      <c r="DT149" s="137"/>
      <c r="DU149" s="137"/>
      <c r="DV149" s="137"/>
      <c r="DW149" s="137"/>
      <c r="DX149" s="137"/>
      <c r="DY149" s="137"/>
      <c r="DZ149" s="137"/>
      <c r="EA149" s="137"/>
      <c r="EB149" s="137"/>
      <c r="EC149" s="137"/>
      <c r="ED149" s="137"/>
      <c r="EE149" s="137"/>
      <c r="EF149" s="137"/>
      <c r="EG149" s="132"/>
      <c r="EH149" s="132"/>
      <c r="EI149" s="132"/>
      <c r="EJ149" s="132"/>
      <c r="EK149" s="132"/>
      <c r="EL149" s="132"/>
      <c r="EM149" s="134"/>
      <c r="EN149" s="132"/>
      <c r="EO149" s="137"/>
      <c r="EP149" s="137"/>
      <c r="EQ149" s="137"/>
      <c r="ER149" s="137"/>
      <c r="ES149" s="137"/>
      <c r="ET149" s="137"/>
      <c r="EU149" s="137"/>
      <c r="EV149" s="137"/>
      <c r="EW149" s="132"/>
      <c r="EX149" s="132"/>
    </row>
    <row r="150" spans="2:154" x14ac:dyDescent="0.2">
      <c r="B150" s="131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  <c r="AA150" s="132"/>
      <c r="AB150" s="132"/>
      <c r="AC150" s="132"/>
      <c r="AD150" s="132"/>
      <c r="AE150" s="132"/>
      <c r="AF150" s="132"/>
      <c r="AG150" s="132"/>
      <c r="AH150" s="132"/>
      <c r="AI150" s="132"/>
      <c r="AJ150" s="132"/>
      <c r="AK150" s="132"/>
      <c r="AL150" s="132"/>
      <c r="AM150" s="132"/>
      <c r="AN150" s="132"/>
      <c r="AO150" s="132"/>
      <c r="AP150" s="133"/>
      <c r="AQ150" s="132"/>
      <c r="AR150" s="134"/>
      <c r="AS150" s="135"/>
      <c r="AT150" s="135"/>
      <c r="AU150" s="135"/>
      <c r="AV150" s="136"/>
      <c r="AW150" s="136"/>
      <c r="AX150" s="136"/>
      <c r="AY150" s="136"/>
      <c r="AZ150" s="136"/>
      <c r="BA150" s="136"/>
      <c r="BB150" s="136"/>
      <c r="BC150" s="136"/>
      <c r="BD150" s="136"/>
      <c r="BE150" s="136"/>
      <c r="BF150" s="136"/>
      <c r="BG150" s="136"/>
      <c r="BH150" s="136"/>
      <c r="BI150" s="136"/>
      <c r="BJ150" s="136"/>
      <c r="BK150" s="136"/>
      <c r="BL150" s="136"/>
      <c r="BM150" s="136"/>
      <c r="BN150" s="136"/>
      <c r="BO150" s="136"/>
      <c r="BP150" s="136"/>
      <c r="BQ150" s="136"/>
      <c r="BR150" s="136"/>
      <c r="BS150" s="136"/>
      <c r="BT150" s="136"/>
      <c r="BU150" s="136"/>
      <c r="BV150" s="136"/>
      <c r="BW150" s="136"/>
      <c r="BX150" s="136"/>
      <c r="BY150" s="136"/>
      <c r="BZ150" s="136"/>
      <c r="CA150" s="136"/>
      <c r="CB150" s="136"/>
      <c r="CC150" s="136"/>
      <c r="CD150" s="136"/>
      <c r="CE150" s="136"/>
      <c r="CF150" s="136"/>
      <c r="CG150" s="136"/>
      <c r="CH150" s="136"/>
      <c r="CI150" s="136"/>
      <c r="CJ150" s="136"/>
      <c r="CK150" s="136"/>
      <c r="CL150" s="136"/>
      <c r="CM150" s="136"/>
      <c r="CN150" s="136"/>
      <c r="CO150" s="136"/>
      <c r="CP150" s="136"/>
      <c r="CQ150" s="136"/>
      <c r="CR150" s="136"/>
      <c r="CS150" s="136"/>
      <c r="CT150" s="136"/>
      <c r="CU150" s="136"/>
      <c r="CV150" s="136"/>
      <c r="CW150" s="136"/>
      <c r="CX150" s="136"/>
      <c r="CY150" s="136"/>
      <c r="CZ150" s="136"/>
      <c r="DA150" s="136"/>
      <c r="DB150" s="136"/>
      <c r="DC150" s="136"/>
      <c r="DD150" s="136"/>
      <c r="DE150" s="136"/>
      <c r="DF150" s="136"/>
      <c r="DG150" s="136"/>
      <c r="DH150" s="136"/>
      <c r="DI150" s="136"/>
      <c r="DJ150" s="136"/>
      <c r="DK150" s="136"/>
      <c r="DL150" s="136"/>
      <c r="DM150" s="136"/>
      <c r="DN150" s="137"/>
      <c r="DO150" s="137"/>
      <c r="DP150" s="137"/>
      <c r="DQ150" s="137"/>
      <c r="DR150" s="137"/>
      <c r="DS150" s="137"/>
      <c r="DT150" s="137"/>
      <c r="DU150" s="137"/>
      <c r="DV150" s="137"/>
      <c r="DW150" s="137"/>
      <c r="DX150" s="137"/>
      <c r="DY150" s="137"/>
      <c r="DZ150" s="137"/>
      <c r="EA150" s="137"/>
      <c r="EB150" s="137"/>
      <c r="EC150" s="137"/>
      <c r="ED150" s="137"/>
      <c r="EE150" s="137"/>
      <c r="EF150" s="137"/>
      <c r="EG150" s="132"/>
      <c r="EH150" s="132"/>
      <c r="EI150" s="132"/>
      <c r="EJ150" s="132"/>
      <c r="EK150" s="132"/>
      <c r="EL150" s="132"/>
      <c r="EM150" s="134"/>
      <c r="EN150" s="132"/>
      <c r="EO150" s="137"/>
      <c r="EP150" s="137"/>
      <c r="EQ150" s="137"/>
      <c r="ER150" s="137"/>
      <c r="ES150" s="137"/>
      <c r="ET150" s="137"/>
      <c r="EU150" s="137"/>
      <c r="EV150" s="137"/>
      <c r="EW150" s="132"/>
      <c r="EX150" s="132"/>
    </row>
    <row r="151" spans="2:154" x14ac:dyDescent="0.2">
      <c r="B151" s="131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  <c r="AA151" s="132"/>
      <c r="AB151" s="132"/>
      <c r="AC151" s="132"/>
      <c r="AD151" s="132"/>
      <c r="AE151" s="132"/>
      <c r="AF151" s="132"/>
      <c r="AG151" s="132"/>
      <c r="AH151" s="132"/>
      <c r="AI151" s="132"/>
      <c r="AJ151" s="132"/>
      <c r="AK151" s="132"/>
      <c r="AL151" s="132"/>
      <c r="AM151" s="132"/>
      <c r="AN151" s="132"/>
      <c r="AO151" s="132"/>
      <c r="AP151" s="133"/>
      <c r="AQ151" s="132"/>
      <c r="AR151" s="134"/>
      <c r="AS151" s="135"/>
      <c r="AT151" s="135"/>
      <c r="AU151" s="135"/>
      <c r="AV151" s="136"/>
      <c r="AW151" s="136"/>
      <c r="AX151" s="136"/>
      <c r="AY151" s="136"/>
      <c r="AZ151" s="136"/>
      <c r="BA151" s="136"/>
      <c r="BB151" s="136"/>
      <c r="BC151" s="136"/>
      <c r="BD151" s="136"/>
      <c r="BE151" s="136"/>
      <c r="BF151" s="136"/>
      <c r="BG151" s="136"/>
      <c r="BH151" s="136"/>
      <c r="BI151" s="136"/>
      <c r="BJ151" s="136"/>
      <c r="BK151" s="136"/>
      <c r="BL151" s="136"/>
      <c r="BM151" s="136"/>
      <c r="BN151" s="136"/>
      <c r="BO151" s="136"/>
      <c r="BP151" s="136"/>
      <c r="BQ151" s="136"/>
      <c r="BR151" s="136"/>
      <c r="BS151" s="136"/>
      <c r="BT151" s="136"/>
      <c r="BU151" s="136"/>
      <c r="BV151" s="136"/>
      <c r="BW151" s="136"/>
      <c r="BX151" s="136"/>
      <c r="BY151" s="136"/>
      <c r="BZ151" s="136"/>
      <c r="CA151" s="136"/>
      <c r="CB151" s="136"/>
      <c r="CC151" s="136"/>
      <c r="CD151" s="136"/>
      <c r="CE151" s="136"/>
      <c r="CF151" s="136"/>
      <c r="CG151" s="136"/>
      <c r="CH151" s="136"/>
      <c r="CI151" s="136"/>
      <c r="CJ151" s="136"/>
      <c r="CK151" s="136"/>
      <c r="CL151" s="136"/>
      <c r="CM151" s="136"/>
      <c r="CN151" s="136"/>
      <c r="CO151" s="136"/>
      <c r="CP151" s="136"/>
      <c r="CQ151" s="136"/>
      <c r="CR151" s="136"/>
      <c r="CS151" s="136"/>
      <c r="CT151" s="136"/>
      <c r="CU151" s="136"/>
      <c r="CV151" s="136"/>
      <c r="CW151" s="136"/>
      <c r="CX151" s="136"/>
      <c r="CY151" s="136"/>
      <c r="CZ151" s="136"/>
      <c r="DA151" s="136"/>
      <c r="DB151" s="136"/>
      <c r="DC151" s="136"/>
      <c r="DD151" s="136"/>
      <c r="DE151" s="136"/>
      <c r="DF151" s="136"/>
      <c r="DG151" s="136"/>
      <c r="DH151" s="136"/>
      <c r="DI151" s="136"/>
      <c r="DJ151" s="136"/>
      <c r="DK151" s="136"/>
      <c r="DL151" s="136"/>
      <c r="DM151" s="136"/>
      <c r="DN151" s="137"/>
      <c r="DO151" s="137"/>
      <c r="DP151" s="137"/>
      <c r="DQ151" s="137"/>
      <c r="DR151" s="137"/>
      <c r="DS151" s="137"/>
      <c r="DT151" s="137"/>
      <c r="DU151" s="137"/>
      <c r="DV151" s="137"/>
      <c r="DW151" s="137"/>
      <c r="DX151" s="137"/>
      <c r="DY151" s="137"/>
      <c r="DZ151" s="137"/>
      <c r="EA151" s="137"/>
      <c r="EB151" s="137"/>
      <c r="EC151" s="137"/>
      <c r="ED151" s="137"/>
      <c r="EE151" s="137"/>
      <c r="EF151" s="137"/>
      <c r="EG151" s="132"/>
      <c r="EH151" s="132"/>
      <c r="EI151" s="132"/>
      <c r="EJ151" s="132"/>
      <c r="EK151" s="132"/>
      <c r="EL151" s="132"/>
      <c r="EM151" s="134"/>
      <c r="EN151" s="132"/>
      <c r="EO151" s="137"/>
      <c r="EP151" s="137"/>
      <c r="EQ151" s="137"/>
      <c r="ER151" s="137"/>
      <c r="ES151" s="137"/>
      <c r="ET151" s="137"/>
      <c r="EU151" s="137"/>
      <c r="EV151" s="137"/>
      <c r="EW151" s="132"/>
      <c r="EX151" s="132"/>
    </row>
    <row r="152" spans="2:154" x14ac:dyDescent="0.2">
      <c r="B152" s="131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  <c r="AA152" s="132"/>
      <c r="AB152" s="132"/>
      <c r="AC152" s="132"/>
      <c r="AD152" s="132"/>
      <c r="AE152" s="132"/>
      <c r="AF152" s="132"/>
      <c r="AG152" s="132"/>
      <c r="AH152" s="132"/>
      <c r="AI152" s="132"/>
      <c r="AJ152" s="132"/>
      <c r="AK152" s="132"/>
      <c r="AL152" s="132"/>
      <c r="AM152" s="132"/>
      <c r="AN152" s="132"/>
      <c r="AO152" s="132"/>
      <c r="AP152" s="133"/>
      <c r="AQ152" s="132"/>
      <c r="AR152" s="134"/>
      <c r="AS152" s="135"/>
      <c r="AT152" s="135"/>
      <c r="AU152" s="135"/>
      <c r="AV152" s="136"/>
      <c r="AW152" s="136"/>
      <c r="AX152" s="136"/>
      <c r="AY152" s="136"/>
      <c r="AZ152" s="136"/>
      <c r="BA152" s="136"/>
      <c r="BB152" s="136"/>
      <c r="BC152" s="136"/>
      <c r="BD152" s="136"/>
      <c r="BE152" s="136"/>
      <c r="BF152" s="136"/>
      <c r="BG152" s="136"/>
      <c r="BH152" s="136"/>
      <c r="BI152" s="136"/>
      <c r="BJ152" s="136"/>
      <c r="BK152" s="136"/>
      <c r="BL152" s="136"/>
      <c r="BM152" s="136"/>
      <c r="BN152" s="136"/>
      <c r="BO152" s="136"/>
      <c r="BP152" s="136"/>
      <c r="BQ152" s="136"/>
      <c r="BR152" s="136"/>
      <c r="BS152" s="136"/>
      <c r="BT152" s="136"/>
      <c r="BU152" s="136"/>
      <c r="BV152" s="136"/>
      <c r="BW152" s="136"/>
      <c r="BX152" s="136"/>
      <c r="BY152" s="136"/>
      <c r="BZ152" s="136"/>
      <c r="CA152" s="136"/>
      <c r="CB152" s="136"/>
      <c r="CC152" s="136"/>
      <c r="CD152" s="136"/>
      <c r="CE152" s="136"/>
      <c r="CF152" s="136"/>
      <c r="CG152" s="136"/>
      <c r="CH152" s="136"/>
      <c r="CI152" s="136"/>
      <c r="CJ152" s="136"/>
      <c r="CK152" s="136"/>
      <c r="CL152" s="136"/>
      <c r="CM152" s="136"/>
      <c r="CN152" s="136"/>
      <c r="CO152" s="136"/>
      <c r="CP152" s="136"/>
      <c r="CQ152" s="136"/>
      <c r="CR152" s="136"/>
      <c r="CS152" s="136"/>
      <c r="CT152" s="136"/>
      <c r="CU152" s="136"/>
      <c r="CV152" s="136"/>
      <c r="CW152" s="136"/>
      <c r="CX152" s="136"/>
      <c r="CY152" s="136"/>
      <c r="CZ152" s="136"/>
      <c r="DA152" s="136"/>
      <c r="DB152" s="136"/>
      <c r="DC152" s="136"/>
      <c r="DD152" s="136"/>
      <c r="DE152" s="136"/>
      <c r="DF152" s="136"/>
      <c r="DG152" s="136"/>
      <c r="DH152" s="136"/>
      <c r="DI152" s="136"/>
      <c r="DJ152" s="136"/>
      <c r="DK152" s="136"/>
      <c r="DL152" s="136"/>
      <c r="DM152" s="136"/>
      <c r="DN152" s="137"/>
      <c r="DO152" s="137"/>
      <c r="DP152" s="137"/>
      <c r="DQ152" s="137"/>
      <c r="DR152" s="137"/>
      <c r="DS152" s="137"/>
      <c r="DT152" s="137"/>
      <c r="DU152" s="137"/>
      <c r="DV152" s="137"/>
      <c r="DW152" s="137"/>
      <c r="DX152" s="137"/>
      <c r="DY152" s="137"/>
      <c r="DZ152" s="137"/>
      <c r="EA152" s="137"/>
      <c r="EB152" s="137"/>
      <c r="EC152" s="137"/>
      <c r="ED152" s="137"/>
      <c r="EE152" s="137"/>
      <c r="EF152" s="137"/>
      <c r="EG152" s="132"/>
      <c r="EH152" s="132"/>
      <c r="EI152" s="132"/>
      <c r="EJ152" s="132"/>
      <c r="EK152" s="132"/>
      <c r="EL152" s="132"/>
      <c r="EM152" s="134"/>
      <c r="EN152" s="132"/>
      <c r="EO152" s="137"/>
      <c r="EP152" s="137"/>
      <c r="EQ152" s="137"/>
      <c r="ER152" s="137"/>
      <c r="ES152" s="137"/>
      <c r="ET152" s="137"/>
      <c r="EU152" s="137"/>
      <c r="EV152" s="137"/>
      <c r="EW152" s="132"/>
      <c r="EX152" s="132"/>
    </row>
    <row r="153" spans="2:154" x14ac:dyDescent="0.2">
      <c r="B153" s="131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  <c r="AB153" s="132"/>
      <c r="AC153" s="132"/>
      <c r="AD153" s="132"/>
      <c r="AE153" s="132"/>
      <c r="AF153" s="132"/>
      <c r="AG153" s="132"/>
      <c r="AH153" s="132"/>
      <c r="AI153" s="132"/>
      <c r="AJ153" s="132"/>
      <c r="AK153" s="132"/>
      <c r="AL153" s="132"/>
      <c r="AM153" s="132"/>
      <c r="AN153" s="132"/>
      <c r="AO153" s="132"/>
      <c r="AP153" s="133"/>
      <c r="AQ153" s="132"/>
      <c r="AR153" s="134"/>
      <c r="AS153" s="135"/>
      <c r="AT153" s="135"/>
      <c r="AU153" s="135"/>
      <c r="AV153" s="136"/>
      <c r="AW153" s="136"/>
      <c r="AX153" s="136"/>
      <c r="AY153" s="136"/>
      <c r="AZ153" s="136"/>
      <c r="BA153" s="136"/>
      <c r="BB153" s="136"/>
      <c r="BC153" s="136"/>
      <c r="BD153" s="136"/>
      <c r="BE153" s="136"/>
      <c r="BF153" s="136"/>
      <c r="BG153" s="136"/>
      <c r="BH153" s="136"/>
      <c r="BI153" s="136"/>
      <c r="BJ153" s="136"/>
      <c r="BK153" s="136"/>
      <c r="BL153" s="136"/>
      <c r="BM153" s="136"/>
      <c r="BN153" s="136"/>
      <c r="BO153" s="136"/>
      <c r="BP153" s="136"/>
      <c r="BQ153" s="136"/>
      <c r="BR153" s="136"/>
      <c r="BS153" s="136"/>
      <c r="BT153" s="136"/>
      <c r="BU153" s="136"/>
      <c r="BV153" s="136"/>
      <c r="BW153" s="136"/>
      <c r="BX153" s="136"/>
      <c r="BY153" s="136"/>
      <c r="BZ153" s="136"/>
      <c r="CA153" s="136"/>
      <c r="CB153" s="136"/>
      <c r="CC153" s="136"/>
      <c r="CD153" s="136"/>
      <c r="CE153" s="136"/>
      <c r="CF153" s="136"/>
      <c r="CG153" s="136"/>
      <c r="CH153" s="136"/>
      <c r="CI153" s="136"/>
      <c r="CJ153" s="136"/>
      <c r="CK153" s="136"/>
      <c r="CL153" s="136"/>
      <c r="CM153" s="136"/>
      <c r="CN153" s="136"/>
      <c r="CO153" s="136"/>
      <c r="CP153" s="136"/>
      <c r="CQ153" s="136"/>
      <c r="CR153" s="136"/>
      <c r="CS153" s="136"/>
      <c r="CT153" s="136"/>
      <c r="CU153" s="136"/>
      <c r="CV153" s="136"/>
      <c r="CW153" s="136"/>
      <c r="CX153" s="136"/>
      <c r="CY153" s="136"/>
      <c r="CZ153" s="136"/>
      <c r="DA153" s="136"/>
      <c r="DB153" s="136"/>
      <c r="DC153" s="136"/>
      <c r="DD153" s="136"/>
      <c r="DE153" s="136"/>
      <c r="DF153" s="136"/>
      <c r="DG153" s="136"/>
      <c r="DH153" s="136"/>
      <c r="DI153" s="136"/>
      <c r="DJ153" s="136"/>
      <c r="DK153" s="136"/>
      <c r="DL153" s="136"/>
      <c r="DM153" s="136"/>
      <c r="DN153" s="137"/>
      <c r="DO153" s="137"/>
      <c r="DP153" s="137"/>
      <c r="DQ153" s="137"/>
      <c r="DR153" s="137"/>
      <c r="DS153" s="137"/>
      <c r="DT153" s="137"/>
      <c r="DU153" s="137"/>
      <c r="DV153" s="137"/>
      <c r="DW153" s="137"/>
      <c r="DX153" s="137"/>
      <c r="DY153" s="137"/>
      <c r="DZ153" s="137"/>
      <c r="EA153" s="137"/>
      <c r="EB153" s="137"/>
      <c r="EC153" s="137"/>
      <c r="ED153" s="137"/>
      <c r="EE153" s="137"/>
      <c r="EF153" s="137"/>
      <c r="EG153" s="132"/>
      <c r="EH153" s="132"/>
      <c r="EI153" s="132"/>
      <c r="EJ153" s="132"/>
      <c r="EK153" s="132"/>
      <c r="EL153" s="132"/>
      <c r="EM153" s="134"/>
      <c r="EN153" s="132"/>
      <c r="EO153" s="137"/>
      <c r="EP153" s="137"/>
      <c r="EQ153" s="137"/>
      <c r="ER153" s="137"/>
      <c r="ES153" s="137"/>
      <c r="ET153" s="137"/>
      <c r="EU153" s="137"/>
      <c r="EV153" s="137"/>
      <c r="EW153" s="132"/>
      <c r="EX153" s="132"/>
    </row>
    <row r="154" spans="2:154" x14ac:dyDescent="0.2">
      <c r="B154" s="131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/>
      <c r="AF154" s="132"/>
      <c r="AG154" s="132"/>
      <c r="AH154" s="132"/>
      <c r="AI154" s="132"/>
      <c r="AJ154" s="132"/>
      <c r="AK154" s="132"/>
      <c r="AL154" s="132"/>
      <c r="AM154" s="132"/>
      <c r="AN154" s="132"/>
      <c r="AO154" s="132"/>
      <c r="AP154" s="133"/>
      <c r="AQ154" s="132"/>
      <c r="AR154" s="134"/>
      <c r="AS154" s="135"/>
      <c r="AT154" s="135"/>
      <c r="AU154" s="135"/>
      <c r="AV154" s="136"/>
      <c r="AW154" s="136"/>
      <c r="AX154" s="136"/>
      <c r="AY154" s="136"/>
      <c r="AZ154" s="136"/>
      <c r="BA154" s="136"/>
      <c r="BB154" s="136"/>
      <c r="BC154" s="136"/>
      <c r="BD154" s="136"/>
      <c r="BE154" s="136"/>
      <c r="BF154" s="136"/>
      <c r="BG154" s="136"/>
      <c r="BH154" s="136"/>
      <c r="BI154" s="136"/>
      <c r="BJ154" s="136"/>
      <c r="BK154" s="136"/>
      <c r="BL154" s="136"/>
      <c r="BM154" s="136"/>
      <c r="BN154" s="136"/>
      <c r="BO154" s="136"/>
      <c r="BP154" s="136"/>
      <c r="BQ154" s="136"/>
      <c r="BR154" s="136"/>
      <c r="BS154" s="136"/>
      <c r="BT154" s="136"/>
      <c r="BU154" s="136"/>
      <c r="BV154" s="136"/>
      <c r="BW154" s="136"/>
      <c r="BX154" s="136"/>
      <c r="BY154" s="136"/>
      <c r="BZ154" s="136"/>
      <c r="CA154" s="136"/>
      <c r="CB154" s="136"/>
      <c r="CC154" s="136"/>
      <c r="CD154" s="136"/>
      <c r="CE154" s="136"/>
      <c r="CF154" s="136"/>
      <c r="CG154" s="136"/>
      <c r="CH154" s="136"/>
      <c r="CI154" s="136"/>
      <c r="CJ154" s="136"/>
      <c r="CK154" s="136"/>
      <c r="CL154" s="136"/>
      <c r="CM154" s="136"/>
      <c r="CN154" s="136"/>
      <c r="CO154" s="136"/>
      <c r="CP154" s="136"/>
      <c r="CQ154" s="136"/>
      <c r="CR154" s="136"/>
      <c r="CS154" s="136"/>
      <c r="CT154" s="136"/>
      <c r="CU154" s="136"/>
      <c r="CV154" s="136"/>
      <c r="CW154" s="136"/>
      <c r="CX154" s="136"/>
      <c r="CY154" s="136"/>
      <c r="CZ154" s="136"/>
      <c r="DA154" s="136"/>
      <c r="DB154" s="136"/>
      <c r="DC154" s="136"/>
      <c r="DD154" s="136"/>
      <c r="DE154" s="136"/>
      <c r="DF154" s="136"/>
      <c r="DG154" s="136"/>
      <c r="DH154" s="136"/>
      <c r="DI154" s="136"/>
      <c r="DJ154" s="136"/>
      <c r="DK154" s="136"/>
      <c r="DL154" s="136"/>
      <c r="DM154" s="136"/>
      <c r="DN154" s="137"/>
      <c r="DO154" s="137"/>
      <c r="DP154" s="137"/>
      <c r="DQ154" s="137"/>
      <c r="DR154" s="137"/>
      <c r="DS154" s="137"/>
      <c r="DT154" s="137"/>
      <c r="DU154" s="137"/>
      <c r="DV154" s="137"/>
      <c r="DW154" s="137"/>
      <c r="DX154" s="137"/>
      <c r="DY154" s="137"/>
      <c r="DZ154" s="137"/>
      <c r="EA154" s="137"/>
      <c r="EB154" s="137"/>
      <c r="EC154" s="137"/>
      <c r="ED154" s="137"/>
      <c r="EE154" s="137"/>
      <c r="EF154" s="137"/>
      <c r="EG154" s="132"/>
      <c r="EH154" s="132"/>
      <c r="EI154" s="132"/>
      <c r="EJ154" s="132"/>
      <c r="EK154" s="132"/>
      <c r="EL154" s="132"/>
      <c r="EM154" s="134"/>
      <c r="EN154" s="132"/>
      <c r="EO154" s="137"/>
      <c r="EP154" s="137"/>
      <c r="EQ154" s="137"/>
      <c r="ER154" s="137"/>
      <c r="ES154" s="137"/>
      <c r="ET154" s="137"/>
      <c r="EU154" s="137"/>
      <c r="EV154" s="137"/>
      <c r="EW154" s="132"/>
      <c r="EX154" s="132"/>
    </row>
    <row r="155" spans="2:154" x14ac:dyDescent="0.2">
      <c r="B155" s="131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  <c r="AG155" s="132"/>
      <c r="AH155" s="132"/>
      <c r="AI155" s="132"/>
      <c r="AJ155" s="132"/>
      <c r="AK155" s="132"/>
      <c r="AL155" s="132"/>
      <c r="AM155" s="132"/>
      <c r="AN155" s="132"/>
      <c r="AO155" s="132"/>
      <c r="AP155" s="133"/>
      <c r="AQ155" s="132"/>
      <c r="AR155" s="134"/>
      <c r="AS155" s="135"/>
      <c r="AT155" s="135"/>
      <c r="AU155" s="135"/>
      <c r="AV155" s="136"/>
      <c r="AW155" s="136"/>
      <c r="AX155" s="136"/>
      <c r="AY155" s="136"/>
      <c r="AZ155" s="136"/>
      <c r="BA155" s="136"/>
      <c r="BB155" s="136"/>
      <c r="BC155" s="136"/>
      <c r="BD155" s="136"/>
      <c r="BE155" s="136"/>
      <c r="BF155" s="136"/>
      <c r="BG155" s="136"/>
      <c r="BH155" s="136"/>
      <c r="BI155" s="136"/>
      <c r="BJ155" s="136"/>
      <c r="BK155" s="136"/>
      <c r="BL155" s="136"/>
      <c r="BM155" s="136"/>
      <c r="BN155" s="136"/>
      <c r="BO155" s="136"/>
      <c r="BP155" s="136"/>
      <c r="BQ155" s="136"/>
      <c r="BR155" s="136"/>
      <c r="BS155" s="136"/>
      <c r="BT155" s="136"/>
      <c r="BU155" s="136"/>
      <c r="BV155" s="136"/>
      <c r="BW155" s="136"/>
      <c r="BX155" s="136"/>
      <c r="BY155" s="136"/>
      <c r="BZ155" s="136"/>
      <c r="CA155" s="136"/>
      <c r="CB155" s="136"/>
      <c r="CC155" s="136"/>
      <c r="CD155" s="136"/>
      <c r="CE155" s="136"/>
      <c r="CF155" s="136"/>
      <c r="CG155" s="136"/>
      <c r="CH155" s="136"/>
      <c r="CI155" s="136"/>
      <c r="CJ155" s="136"/>
      <c r="CK155" s="136"/>
      <c r="CL155" s="136"/>
      <c r="CM155" s="136"/>
      <c r="CN155" s="136"/>
      <c r="CO155" s="136"/>
      <c r="CP155" s="136"/>
      <c r="CQ155" s="136"/>
      <c r="CR155" s="136"/>
      <c r="CS155" s="136"/>
      <c r="CT155" s="136"/>
      <c r="CU155" s="136"/>
      <c r="CV155" s="136"/>
      <c r="CW155" s="136"/>
      <c r="CX155" s="136"/>
      <c r="CY155" s="136"/>
      <c r="CZ155" s="136"/>
      <c r="DA155" s="136"/>
      <c r="DB155" s="136"/>
      <c r="DC155" s="136"/>
      <c r="DD155" s="136"/>
      <c r="DE155" s="136"/>
      <c r="DF155" s="136"/>
      <c r="DG155" s="136"/>
      <c r="DH155" s="136"/>
      <c r="DI155" s="136"/>
      <c r="DJ155" s="136"/>
      <c r="DK155" s="136"/>
      <c r="DL155" s="136"/>
      <c r="DM155" s="136"/>
      <c r="DN155" s="137"/>
      <c r="DO155" s="137"/>
      <c r="DP155" s="137"/>
      <c r="DQ155" s="137"/>
      <c r="DR155" s="137"/>
      <c r="DS155" s="137"/>
      <c r="DT155" s="137"/>
      <c r="DU155" s="137"/>
      <c r="DV155" s="137"/>
      <c r="DW155" s="137"/>
      <c r="DX155" s="137"/>
      <c r="DY155" s="137"/>
      <c r="DZ155" s="137"/>
      <c r="EA155" s="137"/>
      <c r="EB155" s="137"/>
      <c r="EC155" s="137"/>
      <c r="ED155" s="137"/>
      <c r="EE155" s="137"/>
      <c r="EF155" s="137"/>
      <c r="EG155" s="132"/>
      <c r="EH155" s="132"/>
      <c r="EI155" s="132"/>
      <c r="EJ155" s="132"/>
      <c r="EK155" s="132"/>
      <c r="EL155" s="132"/>
      <c r="EM155" s="134"/>
      <c r="EN155" s="132"/>
      <c r="EO155" s="137"/>
      <c r="EP155" s="137"/>
      <c r="EQ155" s="137"/>
      <c r="ER155" s="137"/>
      <c r="ES155" s="137"/>
      <c r="ET155" s="137"/>
      <c r="EU155" s="137"/>
      <c r="EV155" s="137"/>
      <c r="EW155" s="132"/>
      <c r="EX155" s="132"/>
    </row>
    <row r="156" spans="2:154" x14ac:dyDescent="0.2">
      <c r="B156" s="131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  <c r="AA156" s="132"/>
      <c r="AB156" s="132"/>
      <c r="AC156" s="132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2"/>
      <c r="AO156" s="132"/>
      <c r="AP156" s="133"/>
      <c r="AQ156" s="132"/>
      <c r="AR156" s="134"/>
      <c r="AS156" s="135"/>
      <c r="AT156" s="135"/>
      <c r="AU156" s="135"/>
      <c r="AV156" s="136"/>
      <c r="AW156" s="136"/>
      <c r="AX156" s="136"/>
      <c r="AY156" s="136"/>
      <c r="AZ156" s="136"/>
      <c r="BA156" s="136"/>
      <c r="BB156" s="136"/>
      <c r="BC156" s="136"/>
      <c r="BD156" s="136"/>
      <c r="BE156" s="136"/>
      <c r="BF156" s="136"/>
      <c r="BG156" s="136"/>
      <c r="BH156" s="136"/>
      <c r="BI156" s="136"/>
      <c r="BJ156" s="136"/>
      <c r="BK156" s="136"/>
      <c r="BL156" s="136"/>
      <c r="BM156" s="136"/>
      <c r="BN156" s="136"/>
      <c r="BO156" s="136"/>
      <c r="BP156" s="136"/>
      <c r="BQ156" s="136"/>
      <c r="BR156" s="136"/>
      <c r="BS156" s="136"/>
      <c r="BT156" s="136"/>
      <c r="BU156" s="136"/>
      <c r="BV156" s="136"/>
      <c r="BW156" s="136"/>
      <c r="BX156" s="136"/>
      <c r="BY156" s="136"/>
      <c r="BZ156" s="136"/>
      <c r="CA156" s="136"/>
      <c r="CB156" s="136"/>
      <c r="CC156" s="136"/>
      <c r="CD156" s="136"/>
      <c r="CE156" s="136"/>
      <c r="CF156" s="136"/>
      <c r="CG156" s="136"/>
      <c r="CH156" s="136"/>
      <c r="CI156" s="136"/>
      <c r="CJ156" s="136"/>
      <c r="CK156" s="136"/>
      <c r="CL156" s="136"/>
      <c r="CM156" s="136"/>
      <c r="CN156" s="136"/>
      <c r="CO156" s="136"/>
      <c r="CP156" s="136"/>
      <c r="CQ156" s="136"/>
      <c r="CR156" s="136"/>
      <c r="CS156" s="136"/>
      <c r="CT156" s="136"/>
      <c r="CU156" s="136"/>
      <c r="CV156" s="136"/>
      <c r="CW156" s="136"/>
      <c r="CX156" s="136"/>
      <c r="CY156" s="136"/>
      <c r="CZ156" s="136"/>
      <c r="DA156" s="136"/>
      <c r="DB156" s="136"/>
      <c r="DC156" s="136"/>
      <c r="DD156" s="136"/>
      <c r="DE156" s="136"/>
      <c r="DF156" s="136"/>
      <c r="DG156" s="136"/>
      <c r="DH156" s="136"/>
      <c r="DI156" s="136"/>
      <c r="DJ156" s="136"/>
      <c r="DK156" s="136"/>
      <c r="DL156" s="136"/>
      <c r="DM156" s="136"/>
      <c r="DN156" s="137"/>
      <c r="DO156" s="137"/>
      <c r="DP156" s="137"/>
      <c r="DQ156" s="137"/>
      <c r="DR156" s="137"/>
      <c r="DS156" s="137"/>
      <c r="DT156" s="137"/>
      <c r="DU156" s="137"/>
      <c r="DV156" s="137"/>
      <c r="DW156" s="137"/>
      <c r="DX156" s="137"/>
      <c r="DY156" s="137"/>
      <c r="DZ156" s="137"/>
      <c r="EA156" s="137"/>
      <c r="EB156" s="137"/>
      <c r="EC156" s="137"/>
      <c r="ED156" s="137"/>
      <c r="EE156" s="137"/>
      <c r="EF156" s="137"/>
      <c r="EG156" s="132"/>
      <c r="EH156" s="132"/>
      <c r="EI156" s="132"/>
      <c r="EJ156" s="132"/>
      <c r="EK156" s="132"/>
      <c r="EL156" s="132"/>
      <c r="EM156" s="134"/>
      <c r="EN156" s="132"/>
      <c r="EO156" s="137"/>
      <c r="EP156" s="137"/>
      <c r="EQ156" s="137"/>
      <c r="ER156" s="137"/>
      <c r="ES156" s="137"/>
      <c r="ET156" s="137"/>
      <c r="EU156" s="137"/>
      <c r="EV156" s="137"/>
      <c r="EW156" s="132"/>
      <c r="EX156" s="132"/>
    </row>
    <row r="157" spans="2:154" x14ac:dyDescent="0.2">
      <c r="B157" s="131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/>
      <c r="AF157" s="132"/>
      <c r="AG157" s="132"/>
      <c r="AH157" s="132"/>
      <c r="AI157" s="132"/>
      <c r="AJ157" s="132"/>
      <c r="AK157" s="132"/>
      <c r="AL157" s="132"/>
      <c r="AM157" s="132"/>
      <c r="AN157" s="132"/>
      <c r="AO157" s="132"/>
      <c r="AP157" s="133"/>
      <c r="AQ157" s="132"/>
      <c r="AR157" s="134"/>
      <c r="AS157" s="135"/>
      <c r="AT157" s="135"/>
      <c r="AU157" s="135"/>
      <c r="AV157" s="136"/>
      <c r="AW157" s="136"/>
      <c r="AX157" s="136"/>
      <c r="AY157" s="136"/>
      <c r="AZ157" s="136"/>
      <c r="BA157" s="136"/>
      <c r="BB157" s="136"/>
      <c r="BC157" s="136"/>
      <c r="BD157" s="136"/>
      <c r="BE157" s="136"/>
      <c r="BF157" s="136"/>
      <c r="BG157" s="136"/>
      <c r="BH157" s="136"/>
      <c r="BI157" s="136"/>
      <c r="BJ157" s="136"/>
      <c r="BK157" s="136"/>
      <c r="BL157" s="136"/>
      <c r="BM157" s="136"/>
      <c r="BN157" s="136"/>
      <c r="BO157" s="136"/>
      <c r="BP157" s="136"/>
      <c r="BQ157" s="136"/>
      <c r="BR157" s="136"/>
      <c r="BS157" s="136"/>
      <c r="BT157" s="136"/>
      <c r="BU157" s="136"/>
      <c r="BV157" s="136"/>
      <c r="BW157" s="136"/>
      <c r="BX157" s="136"/>
      <c r="BY157" s="136"/>
      <c r="BZ157" s="136"/>
      <c r="CA157" s="136"/>
      <c r="CB157" s="136"/>
      <c r="CC157" s="136"/>
      <c r="CD157" s="136"/>
      <c r="CE157" s="136"/>
      <c r="CF157" s="136"/>
      <c r="CG157" s="136"/>
      <c r="CH157" s="136"/>
      <c r="CI157" s="136"/>
      <c r="CJ157" s="136"/>
      <c r="CK157" s="136"/>
      <c r="CL157" s="136"/>
      <c r="CM157" s="136"/>
      <c r="CN157" s="136"/>
      <c r="CO157" s="136"/>
      <c r="CP157" s="136"/>
      <c r="CQ157" s="136"/>
      <c r="CR157" s="136"/>
      <c r="CS157" s="136"/>
      <c r="CT157" s="136"/>
      <c r="CU157" s="136"/>
      <c r="CV157" s="136"/>
      <c r="CW157" s="136"/>
      <c r="CX157" s="136"/>
      <c r="CY157" s="136"/>
      <c r="CZ157" s="136"/>
      <c r="DA157" s="136"/>
      <c r="DB157" s="136"/>
      <c r="DC157" s="136"/>
      <c r="DD157" s="136"/>
      <c r="DE157" s="136"/>
      <c r="DF157" s="136"/>
      <c r="DG157" s="136"/>
      <c r="DH157" s="136"/>
      <c r="DI157" s="136"/>
      <c r="DJ157" s="136"/>
      <c r="DK157" s="136"/>
      <c r="DL157" s="136"/>
      <c r="DM157" s="136"/>
      <c r="DN157" s="137"/>
      <c r="DO157" s="137"/>
      <c r="DP157" s="137"/>
      <c r="DQ157" s="137"/>
      <c r="DR157" s="137"/>
      <c r="DS157" s="137"/>
      <c r="DT157" s="137"/>
      <c r="DU157" s="137"/>
      <c r="DV157" s="137"/>
      <c r="DW157" s="137"/>
      <c r="DX157" s="137"/>
      <c r="DY157" s="137"/>
      <c r="DZ157" s="137"/>
      <c r="EA157" s="137"/>
      <c r="EB157" s="137"/>
      <c r="EC157" s="137"/>
      <c r="ED157" s="137"/>
      <c r="EE157" s="137"/>
      <c r="EF157" s="137"/>
      <c r="EG157" s="132"/>
      <c r="EH157" s="132"/>
      <c r="EI157" s="132"/>
      <c r="EJ157" s="132"/>
      <c r="EK157" s="132"/>
      <c r="EL157" s="132"/>
      <c r="EM157" s="134"/>
      <c r="EN157" s="132"/>
      <c r="EO157" s="137"/>
      <c r="EP157" s="137"/>
      <c r="EQ157" s="137"/>
      <c r="ER157" s="137"/>
      <c r="ES157" s="137"/>
      <c r="ET157" s="137"/>
      <c r="EU157" s="137"/>
      <c r="EV157" s="137"/>
      <c r="EW157" s="132"/>
      <c r="EX157" s="132"/>
    </row>
    <row r="158" spans="2:154" x14ac:dyDescent="0.2">
      <c r="B158" s="131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  <c r="AA158" s="132"/>
      <c r="AB158" s="132"/>
      <c r="AC158" s="132"/>
      <c r="AD158" s="132"/>
      <c r="AE158" s="132"/>
      <c r="AF158" s="132"/>
      <c r="AG158" s="132"/>
      <c r="AH158" s="132"/>
      <c r="AI158" s="132"/>
      <c r="AJ158" s="132"/>
      <c r="AK158" s="132"/>
      <c r="AL158" s="132"/>
      <c r="AM158" s="132"/>
      <c r="AN158" s="132"/>
      <c r="AO158" s="132"/>
      <c r="AP158" s="133"/>
      <c r="AQ158" s="132"/>
      <c r="AR158" s="134"/>
      <c r="AS158" s="135"/>
      <c r="AT158" s="135"/>
      <c r="AU158" s="135"/>
      <c r="AV158" s="136"/>
      <c r="AW158" s="136"/>
      <c r="AX158" s="136"/>
      <c r="AY158" s="136"/>
      <c r="AZ158" s="136"/>
      <c r="BA158" s="136"/>
      <c r="BB158" s="136"/>
      <c r="BC158" s="136"/>
      <c r="BD158" s="136"/>
      <c r="BE158" s="136"/>
      <c r="BF158" s="136"/>
      <c r="BG158" s="136"/>
      <c r="BH158" s="136"/>
      <c r="BI158" s="136"/>
      <c r="BJ158" s="136"/>
      <c r="BK158" s="136"/>
      <c r="BL158" s="136"/>
      <c r="BM158" s="136"/>
      <c r="BN158" s="136"/>
      <c r="BO158" s="136"/>
      <c r="BP158" s="136"/>
      <c r="BQ158" s="136"/>
      <c r="BR158" s="136"/>
      <c r="BS158" s="136"/>
      <c r="BT158" s="136"/>
      <c r="BU158" s="136"/>
      <c r="BV158" s="136"/>
      <c r="BW158" s="136"/>
      <c r="BX158" s="136"/>
      <c r="BY158" s="136"/>
      <c r="BZ158" s="136"/>
      <c r="CA158" s="136"/>
      <c r="CB158" s="136"/>
      <c r="CC158" s="136"/>
      <c r="CD158" s="136"/>
      <c r="CE158" s="136"/>
      <c r="CF158" s="136"/>
      <c r="CG158" s="136"/>
      <c r="CH158" s="136"/>
      <c r="CI158" s="136"/>
      <c r="CJ158" s="136"/>
      <c r="CK158" s="136"/>
      <c r="CL158" s="136"/>
      <c r="CM158" s="136"/>
      <c r="CN158" s="136"/>
      <c r="CO158" s="136"/>
      <c r="CP158" s="136"/>
      <c r="CQ158" s="136"/>
      <c r="CR158" s="136"/>
      <c r="CS158" s="136"/>
      <c r="CT158" s="136"/>
      <c r="CU158" s="136"/>
      <c r="CV158" s="136"/>
      <c r="CW158" s="136"/>
      <c r="CX158" s="136"/>
      <c r="CY158" s="136"/>
      <c r="CZ158" s="136"/>
      <c r="DA158" s="136"/>
      <c r="DB158" s="136"/>
      <c r="DC158" s="136"/>
      <c r="DD158" s="136"/>
      <c r="DE158" s="136"/>
      <c r="DF158" s="136"/>
      <c r="DG158" s="136"/>
      <c r="DH158" s="136"/>
      <c r="DI158" s="136"/>
      <c r="DJ158" s="136"/>
      <c r="DK158" s="136"/>
      <c r="DL158" s="136"/>
      <c r="DM158" s="136"/>
      <c r="DN158" s="137"/>
      <c r="DO158" s="137"/>
      <c r="DP158" s="137"/>
      <c r="DQ158" s="137"/>
      <c r="DR158" s="137"/>
      <c r="DS158" s="137"/>
      <c r="DT158" s="137"/>
      <c r="DU158" s="137"/>
      <c r="DV158" s="137"/>
      <c r="DW158" s="137"/>
      <c r="DX158" s="137"/>
      <c r="DY158" s="137"/>
      <c r="DZ158" s="137"/>
      <c r="EA158" s="137"/>
      <c r="EB158" s="137"/>
      <c r="EC158" s="137"/>
      <c r="ED158" s="137"/>
      <c r="EE158" s="137"/>
      <c r="EF158" s="137"/>
      <c r="EG158" s="132"/>
      <c r="EH158" s="132"/>
      <c r="EI158" s="132"/>
      <c r="EJ158" s="132"/>
      <c r="EK158" s="132"/>
      <c r="EL158" s="132"/>
      <c r="EM158" s="134"/>
      <c r="EN158" s="132"/>
      <c r="EO158" s="137"/>
      <c r="EP158" s="137"/>
      <c r="EQ158" s="137"/>
      <c r="ER158" s="137"/>
      <c r="ES158" s="137"/>
      <c r="ET158" s="137"/>
      <c r="EU158" s="137"/>
      <c r="EV158" s="137"/>
      <c r="EW158" s="132"/>
      <c r="EX158" s="132"/>
    </row>
    <row r="159" spans="2:154" x14ac:dyDescent="0.2">
      <c r="B159" s="131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  <c r="AA159" s="132"/>
      <c r="AB159" s="132"/>
      <c r="AC159" s="132"/>
      <c r="AD159" s="132"/>
      <c r="AE159" s="132"/>
      <c r="AF159" s="132"/>
      <c r="AG159" s="132"/>
      <c r="AH159" s="132"/>
      <c r="AI159" s="132"/>
      <c r="AJ159" s="132"/>
      <c r="AK159" s="132"/>
      <c r="AL159" s="132"/>
      <c r="AM159" s="132"/>
      <c r="AN159" s="132"/>
      <c r="AO159" s="132"/>
      <c r="AP159" s="133"/>
      <c r="AQ159" s="132"/>
      <c r="AR159" s="134"/>
      <c r="AS159" s="135"/>
      <c r="AT159" s="135"/>
      <c r="AU159" s="135"/>
      <c r="AV159" s="136"/>
      <c r="AW159" s="136"/>
      <c r="AX159" s="136"/>
      <c r="AY159" s="136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36"/>
      <c r="BL159" s="136"/>
      <c r="BM159" s="136"/>
      <c r="BN159" s="136"/>
      <c r="BO159" s="136"/>
      <c r="BP159" s="136"/>
      <c r="BQ159" s="136"/>
      <c r="BR159" s="136"/>
      <c r="BS159" s="136"/>
      <c r="BT159" s="136"/>
      <c r="BU159" s="136"/>
      <c r="BV159" s="136"/>
      <c r="BW159" s="136"/>
      <c r="BX159" s="136"/>
      <c r="BY159" s="136"/>
      <c r="BZ159" s="136"/>
      <c r="CA159" s="136"/>
      <c r="CB159" s="136"/>
      <c r="CC159" s="136"/>
      <c r="CD159" s="136"/>
      <c r="CE159" s="136"/>
      <c r="CF159" s="136"/>
      <c r="CG159" s="136"/>
      <c r="CH159" s="136"/>
      <c r="CI159" s="136"/>
      <c r="CJ159" s="136"/>
      <c r="CK159" s="136"/>
      <c r="CL159" s="136"/>
      <c r="CM159" s="136"/>
      <c r="CN159" s="136"/>
      <c r="CO159" s="136"/>
      <c r="CP159" s="136"/>
      <c r="CQ159" s="136"/>
      <c r="CR159" s="136"/>
      <c r="CS159" s="136"/>
      <c r="CT159" s="136"/>
      <c r="CU159" s="136"/>
      <c r="CV159" s="136"/>
      <c r="CW159" s="136"/>
      <c r="CX159" s="136"/>
      <c r="CY159" s="136"/>
      <c r="CZ159" s="136"/>
      <c r="DA159" s="136"/>
      <c r="DB159" s="136"/>
      <c r="DC159" s="136"/>
      <c r="DD159" s="136"/>
      <c r="DE159" s="136"/>
      <c r="DF159" s="136"/>
      <c r="DG159" s="136"/>
      <c r="DH159" s="136"/>
      <c r="DI159" s="136"/>
      <c r="DJ159" s="136"/>
      <c r="DK159" s="136"/>
      <c r="DL159" s="136"/>
      <c r="DM159" s="136"/>
      <c r="DN159" s="137"/>
      <c r="DO159" s="137"/>
      <c r="DP159" s="137"/>
      <c r="DQ159" s="137"/>
      <c r="DR159" s="137"/>
      <c r="DS159" s="137"/>
      <c r="DT159" s="137"/>
      <c r="DU159" s="137"/>
      <c r="DV159" s="137"/>
      <c r="DW159" s="137"/>
      <c r="DX159" s="137"/>
      <c r="DY159" s="137"/>
      <c r="DZ159" s="137"/>
      <c r="EA159" s="137"/>
      <c r="EB159" s="137"/>
      <c r="EC159" s="137"/>
      <c r="ED159" s="137"/>
      <c r="EE159" s="137"/>
      <c r="EF159" s="137"/>
      <c r="EG159" s="132"/>
      <c r="EH159" s="132"/>
      <c r="EI159" s="132"/>
      <c r="EJ159" s="132"/>
      <c r="EK159" s="132"/>
      <c r="EL159" s="132"/>
      <c r="EM159" s="134"/>
      <c r="EN159" s="132"/>
      <c r="EO159" s="137"/>
      <c r="EP159" s="137"/>
      <c r="EQ159" s="137"/>
      <c r="ER159" s="137"/>
      <c r="ES159" s="137"/>
      <c r="ET159" s="137"/>
      <c r="EU159" s="137"/>
      <c r="EV159" s="137"/>
      <c r="EW159" s="132"/>
      <c r="EX159" s="132"/>
    </row>
    <row r="160" spans="2:154" x14ac:dyDescent="0.2">
      <c r="B160" s="131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  <c r="AA160" s="132"/>
      <c r="AB160" s="132"/>
      <c r="AC160" s="132"/>
      <c r="AD160" s="132"/>
      <c r="AE160" s="132"/>
      <c r="AF160" s="132"/>
      <c r="AG160" s="132"/>
      <c r="AH160" s="132"/>
      <c r="AI160" s="132"/>
      <c r="AJ160" s="132"/>
      <c r="AK160" s="132"/>
      <c r="AL160" s="132"/>
      <c r="AM160" s="132"/>
      <c r="AN160" s="132"/>
      <c r="AO160" s="132"/>
      <c r="AP160" s="133"/>
      <c r="AQ160" s="132"/>
      <c r="AR160" s="134"/>
      <c r="AS160" s="135"/>
      <c r="AT160" s="135"/>
      <c r="AU160" s="135"/>
      <c r="AV160" s="136"/>
      <c r="AW160" s="136"/>
      <c r="AX160" s="136"/>
      <c r="AY160" s="136"/>
      <c r="AZ160" s="136"/>
      <c r="BA160" s="136"/>
      <c r="BB160" s="136"/>
      <c r="BC160" s="136"/>
      <c r="BD160" s="136"/>
      <c r="BE160" s="136"/>
      <c r="BF160" s="136"/>
      <c r="BG160" s="136"/>
      <c r="BH160" s="136"/>
      <c r="BI160" s="136"/>
      <c r="BJ160" s="136"/>
      <c r="BK160" s="136"/>
      <c r="BL160" s="136"/>
      <c r="BM160" s="136"/>
      <c r="BN160" s="136"/>
      <c r="BO160" s="136"/>
      <c r="BP160" s="136"/>
      <c r="BQ160" s="136"/>
      <c r="BR160" s="136"/>
      <c r="BS160" s="136"/>
      <c r="BT160" s="136"/>
      <c r="BU160" s="136"/>
      <c r="BV160" s="136"/>
      <c r="BW160" s="136"/>
      <c r="BX160" s="136"/>
      <c r="BY160" s="136"/>
      <c r="BZ160" s="136"/>
      <c r="CA160" s="136"/>
      <c r="CB160" s="136"/>
      <c r="CC160" s="136"/>
      <c r="CD160" s="136"/>
      <c r="CE160" s="136"/>
      <c r="CF160" s="136"/>
      <c r="CG160" s="136"/>
      <c r="CH160" s="136"/>
      <c r="CI160" s="136"/>
      <c r="CJ160" s="136"/>
      <c r="CK160" s="136"/>
      <c r="CL160" s="136"/>
      <c r="CM160" s="136"/>
      <c r="CN160" s="136"/>
      <c r="CO160" s="136"/>
      <c r="CP160" s="136"/>
      <c r="CQ160" s="136"/>
      <c r="CR160" s="136"/>
      <c r="CS160" s="136"/>
      <c r="CT160" s="136"/>
      <c r="CU160" s="136"/>
      <c r="CV160" s="136"/>
      <c r="CW160" s="136"/>
      <c r="CX160" s="136"/>
      <c r="CY160" s="136"/>
      <c r="CZ160" s="136"/>
      <c r="DA160" s="136"/>
      <c r="DB160" s="136"/>
      <c r="DC160" s="136"/>
      <c r="DD160" s="136"/>
      <c r="DE160" s="136"/>
      <c r="DF160" s="136"/>
      <c r="DG160" s="136"/>
      <c r="DH160" s="136"/>
      <c r="DI160" s="136"/>
      <c r="DJ160" s="136"/>
      <c r="DK160" s="136"/>
      <c r="DL160" s="136"/>
      <c r="DM160" s="136"/>
      <c r="DN160" s="137"/>
      <c r="DO160" s="137"/>
      <c r="DP160" s="137"/>
      <c r="DQ160" s="137"/>
      <c r="DR160" s="137"/>
      <c r="DS160" s="137"/>
      <c r="DT160" s="137"/>
      <c r="DU160" s="137"/>
      <c r="DV160" s="137"/>
      <c r="DW160" s="137"/>
      <c r="DX160" s="137"/>
      <c r="DY160" s="137"/>
      <c r="DZ160" s="137"/>
      <c r="EA160" s="137"/>
      <c r="EB160" s="137"/>
      <c r="EC160" s="137"/>
      <c r="ED160" s="137"/>
      <c r="EE160" s="137"/>
      <c r="EF160" s="137"/>
      <c r="EG160" s="132"/>
      <c r="EH160" s="132"/>
      <c r="EI160" s="132"/>
      <c r="EJ160" s="132"/>
      <c r="EK160" s="132"/>
      <c r="EL160" s="132"/>
      <c r="EM160" s="134"/>
      <c r="EN160" s="132"/>
      <c r="EO160" s="137"/>
      <c r="EP160" s="137"/>
      <c r="EQ160" s="137"/>
      <c r="ER160" s="137"/>
      <c r="ES160" s="137"/>
      <c r="ET160" s="137"/>
      <c r="EU160" s="137"/>
      <c r="EV160" s="137"/>
      <c r="EW160" s="132"/>
      <c r="EX160" s="132"/>
    </row>
    <row r="161" spans="2:154" x14ac:dyDescent="0.2">
      <c r="B161" s="131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  <c r="AA161" s="132"/>
      <c r="AB161" s="132"/>
      <c r="AC161" s="132"/>
      <c r="AD161" s="132"/>
      <c r="AE161" s="132"/>
      <c r="AF161" s="132"/>
      <c r="AG161" s="132"/>
      <c r="AH161" s="132"/>
      <c r="AI161" s="132"/>
      <c r="AJ161" s="132"/>
      <c r="AK161" s="132"/>
      <c r="AL161" s="132"/>
      <c r="AM161" s="132"/>
      <c r="AN161" s="132"/>
      <c r="AO161" s="132"/>
      <c r="AP161" s="133"/>
      <c r="AQ161" s="132"/>
      <c r="AR161" s="134"/>
      <c r="AS161" s="135"/>
      <c r="AT161" s="135"/>
      <c r="AU161" s="135"/>
      <c r="AV161" s="136"/>
      <c r="AW161" s="136"/>
      <c r="AX161" s="136"/>
      <c r="AY161" s="136"/>
      <c r="AZ161" s="136"/>
      <c r="BA161" s="136"/>
      <c r="BB161" s="136"/>
      <c r="BC161" s="136"/>
      <c r="BD161" s="136"/>
      <c r="BE161" s="136"/>
      <c r="BF161" s="136"/>
      <c r="BG161" s="136"/>
      <c r="BH161" s="136"/>
      <c r="BI161" s="136"/>
      <c r="BJ161" s="136"/>
      <c r="BK161" s="136"/>
      <c r="BL161" s="136"/>
      <c r="BM161" s="136"/>
      <c r="BN161" s="136"/>
      <c r="BO161" s="136"/>
      <c r="BP161" s="136"/>
      <c r="BQ161" s="136"/>
      <c r="BR161" s="136"/>
      <c r="BS161" s="136"/>
      <c r="BT161" s="136"/>
      <c r="BU161" s="136"/>
      <c r="BV161" s="136"/>
      <c r="BW161" s="136"/>
      <c r="BX161" s="136"/>
      <c r="BY161" s="136"/>
      <c r="BZ161" s="136"/>
      <c r="CA161" s="136"/>
      <c r="CB161" s="136"/>
      <c r="CC161" s="136"/>
      <c r="CD161" s="136"/>
      <c r="CE161" s="136"/>
      <c r="CF161" s="136"/>
      <c r="CG161" s="136"/>
      <c r="CH161" s="136"/>
      <c r="CI161" s="136"/>
      <c r="CJ161" s="136"/>
      <c r="CK161" s="136"/>
      <c r="CL161" s="136"/>
      <c r="CM161" s="136"/>
      <c r="CN161" s="136"/>
      <c r="CO161" s="136"/>
      <c r="CP161" s="136"/>
      <c r="CQ161" s="136"/>
      <c r="CR161" s="136"/>
      <c r="CS161" s="136"/>
      <c r="CT161" s="136"/>
      <c r="CU161" s="136"/>
      <c r="CV161" s="136"/>
      <c r="CW161" s="136"/>
      <c r="CX161" s="136"/>
      <c r="CY161" s="136"/>
      <c r="CZ161" s="136"/>
      <c r="DA161" s="136"/>
      <c r="DB161" s="136"/>
      <c r="DC161" s="136"/>
      <c r="DD161" s="136"/>
      <c r="DE161" s="136"/>
      <c r="DF161" s="136"/>
      <c r="DG161" s="136"/>
      <c r="DH161" s="136"/>
      <c r="DI161" s="136"/>
      <c r="DJ161" s="136"/>
      <c r="DK161" s="136"/>
      <c r="DL161" s="136"/>
      <c r="DM161" s="136"/>
      <c r="DN161" s="137"/>
      <c r="DO161" s="137"/>
      <c r="DP161" s="137"/>
      <c r="DQ161" s="137"/>
      <c r="DR161" s="137"/>
      <c r="DS161" s="137"/>
      <c r="DT161" s="137"/>
      <c r="DU161" s="137"/>
      <c r="DV161" s="137"/>
      <c r="DW161" s="137"/>
      <c r="DX161" s="137"/>
      <c r="DY161" s="137"/>
      <c r="DZ161" s="137"/>
      <c r="EA161" s="137"/>
      <c r="EB161" s="137"/>
      <c r="EC161" s="137"/>
      <c r="ED161" s="137"/>
      <c r="EE161" s="137"/>
      <c r="EF161" s="137"/>
      <c r="EG161" s="132"/>
      <c r="EH161" s="132"/>
      <c r="EI161" s="132"/>
      <c r="EJ161" s="132"/>
      <c r="EK161" s="132"/>
      <c r="EL161" s="132"/>
      <c r="EM161" s="134"/>
      <c r="EN161" s="132"/>
      <c r="EO161" s="137"/>
      <c r="EP161" s="137"/>
      <c r="EQ161" s="137"/>
      <c r="ER161" s="137"/>
      <c r="ES161" s="137"/>
      <c r="ET161" s="137"/>
      <c r="EU161" s="137"/>
      <c r="EV161" s="137"/>
      <c r="EW161" s="132"/>
      <c r="EX161" s="132"/>
    </row>
    <row r="162" spans="2:154" x14ac:dyDescent="0.2">
      <c r="B162" s="131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  <c r="AA162" s="132"/>
      <c r="AB162" s="132"/>
      <c r="AC162" s="132"/>
      <c r="AD162" s="132"/>
      <c r="AE162" s="132"/>
      <c r="AF162" s="132"/>
      <c r="AG162" s="132"/>
      <c r="AH162" s="132"/>
      <c r="AI162" s="132"/>
      <c r="AJ162" s="132"/>
      <c r="AK162" s="132"/>
      <c r="AL162" s="132"/>
      <c r="AM162" s="132"/>
      <c r="AN162" s="132"/>
      <c r="AO162" s="132"/>
      <c r="AP162" s="133"/>
      <c r="AQ162" s="132"/>
      <c r="AR162" s="134"/>
      <c r="AS162" s="135"/>
      <c r="AT162" s="135"/>
      <c r="AU162" s="135"/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6"/>
      <c r="BJ162" s="136"/>
      <c r="BK162" s="136"/>
      <c r="BL162" s="136"/>
      <c r="BM162" s="136"/>
      <c r="BN162" s="136"/>
      <c r="BO162" s="136"/>
      <c r="BP162" s="136"/>
      <c r="BQ162" s="136"/>
      <c r="BR162" s="136"/>
      <c r="BS162" s="136"/>
      <c r="BT162" s="136"/>
      <c r="BU162" s="136"/>
      <c r="BV162" s="136"/>
      <c r="BW162" s="136"/>
      <c r="BX162" s="136"/>
      <c r="BY162" s="136"/>
      <c r="BZ162" s="136"/>
      <c r="CA162" s="136"/>
      <c r="CB162" s="136"/>
      <c r="CC162" s="136"/>
      <c r="CD162" s="136"/>
      <c r="CE162" s="136"/>
      <c r="CF162" s="136"/>
      <c r="CG162" s="136"/>
      <c r="CH162" s="136"/>
      <c r="CI162" s="136"/>
      <c r="CJ162" s="136"/>
      <c r="CK162" s="136"/>
      <c r="CL162" s="136"/>
      <c r="CM162" s="136"/>
      <c r="CN162" s="136"/>
      <c r="CO162" s="136"/>
      <c r="CP162" s="136"/>
      <c r="CQ162" s="136"/>
      <c r="CR162" s="136"/>
      <c r="CS162" s="136"/>
      <c r="CT162" s="136"/>
      <c r="CU162" s="136"/>
      <c r="CV162" s="136"/>
      <c r="CW162" s="136"/>
      <c r="CX162" s="136"/>
      <c r="CY162" s="136"/>
      <c r="CZ162" s="136"/>
      <c r="DA162" s="136"/>
      <c r="DB162" s="136"/>
      <c r="DC162" s="136"/>
      <c r="DD162" s="136"/>
      <c r="DE162" s="136"/>
      <c r="DF162" s="136"/>
      <c r="DG162" s="136"/>
      <c r="DH162" s="136"/>
      <c r="DI162" s="136"/>
      <c r="DJ162" s="136"/>
      <c r="DK162" s="136"/>
      <c r="DL162" s="136"/>
      <c r="DM162" s="136"/>
      <c r="DN162" s="137"/>
      <c r="DO162" s="137"/>
      <c r="DP162" s="137"/>
      <c r="DQ162" s="137"/>
      <c r="DR162" s="137"/>
      <c r="DS162" s="137"/>
      <c r="DT162" s="137"/>
      <c r="DU162" s="137"/>
      <c r="DV162" s="137"/>
      <c r="DW162" s="137"/>
      <c r="DX162" s="137"/>
      <c r="DY162" s="137"/>
      <c r="DZ162" s="137"/>
      <c r="EA162" s="137"/>
      <c r="EB162" s="137"/>
      <c r="EC162" s="137"/>
      <c r="ED162" s="137"/>
      <c r="EE162" s="137"/>
      <c r="EF162" s="137"/>
      <c r="EG162" s="132"/>
      <c r="EH162" s="132"/>
      <c r="EI162" s="132"/>
      <c r="EJ162" s="132"/>
      <c r="EK162" s="132"/>
      <c r="EL162" s="132"/>
      <c r="EM162" s="134"/>
      <c r="EN162" s="132"/>
      <c r="EO162" s="137"/>
      <c r="EP162" s="137"/>
      <c r="EQ162" s="137"/>
      <c r="ER162" s="137"/>
      <c r="ES162" s="137"/>
      <c r="ET162" s="137"/>
      <c r="EU162" s="137"/>
      <c r="EV162" s="137"/>
      <c r="EW162" s="132"/>
      <c r="EX162" s="132"/>
    </row>
    <row r="163" spans="2:154" x14ac:dyDescent="0.2">
      <c r="B163" s="131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  <c r="AA163" s="132"/>
      <c r="AB163" s="132"/>
      <c r="AC163" s="132"/>
      <c r="AD163" s="132"/>
      <c r="AE163" s="132"/>
      <c r="AF163" s="132"/>
      <c r="AG163" s="132"/>
      <c r="AH163" s="132"/>
      <c r="AI163" s="132"/>
      <c r="AJ163" s="132"/>
      <c r="AK163" s="132"/>
      <c r="AL163" s="132"/>
      <c r="AM163" s="132"/>
      <c r="AN163" s="132"/>
      <c r="AO163" s="132"/>
      <c r="AP163" s="133"/>
      <c r="AQ163" s="132"/>
      <c r="AR163" s="134"/>
      <c r="AS163" s="135"/>
      <c r="AT163" s="135"/>
      <c r="AU163" s="135"/>
      <c r="AV163" s="136"/>
      <c r="AW163" s="136"/>
      <c r="AX163" s="136"/>
      <c r="AY163" s="136"/>
      <c r="AZ163" s="136"/>
      <c r="BA163" s="136"/>
      <c r="BB163" s="136"/>
      <c r="BC163" s="136"/>
      <c r="BD163" s="136"/>
      <c r="BE163" s="136"/>
      <c r="BF163" s="136"/>
      <c r="BG163" s="136"/>
      <c r="BH163" s="136"/>
      <c r="BI163" s="136"/>
      <c r="BJ163" s="136"/>
      <c r="BK163" s="136"/>
      <c r="BL163" s="136"/>
      <c r="BM163" s="136"/>
      <c r="BN163" s="136"/>
      <c r="BO163" s="136"/>
      <c r="BP163" s="136"/>
      <c r="BQ163" s="136"/>
      <c r="BR163" s="136"/>
      <c r="BS163" s="136"/>
      <c r="BT163" s="136"/>
      <c r="BU163" s="136"/>
      <c r="BV163" s="136"/>
      <c r="BW163" s="136"/>
      <c r="BX163" s="136"/>
      <c r="BY163" s="136"/>
      <c r="BZ163" s="136"/>
      <c r="CA163" s="136"/>
      <c r="CB163" s="136"/>
      <c r="CC163" s="136"/>
      <c r="CD163" s="136"/>
      <c r="CE163" s="136"/>
      <c r="CF163" s="136"/>
      <c r="CG163" s="136"/>
      <c r="CH163" s="136"/>
      <c r="CI163" s="136"/>
      <c r="CJ163" s="136"/>
      <c r="CK163" s="136"/>
      <c r="CL163" s="136"/>
      <c r="CM163" s="136"/>
      <c r="CN163" s="136"/>
      <c r="CO163" s="136"/>
      <c r="CP163" s="136"/>
      <c r="CQ163" s="136"/>
      <c r="CR163" s="136"/>
      <c r="CS163" s="136"/>
      <c r="CT163" s="136"/>
      <c r="CU163" s="136"/>
      <c r="CV163" s="136"/>
      <c r="CW163" s="136"/>
      <c r="CX163" s="136"/>
      <c r="CY163" s="136"/>
      <c r="CZ163" s="136"/>
      <c r="DA163" s="136"/>
      <c r="DB163" s="136"/>
      <c r="DC163" s="136"/>
      <c r="DD163" s="136"/>
      <c r="DE163" s="136"/>
      <c r="DF163" s="136"/>
      <c r="DG163" s="136"/>
      <c r="DH163" s="136"/>
      <c r="DI163" s="136"/>
      <c r="DJ163" s="136"/>
      <c r="DK163" s="136"/>
      <c r="DL163" s="136"/>
      <c r="DM163" s="136"/>
      <c r="DN163" s="137"/>
      <c r="DO163" s="137"/>
      <c r="DP163" s="137"/>
      <c r="DQ163" s="137"/>
      <c r="DR163" s="137"/>
      <c r="DS163" s="137"/>
      <c r="DT163" s="137"/>
      <c r="DU163" s="137"/>
      <c r="DV163" s="137"/>
      <c r="DW163" s="137"/>
      <c r="DX163" s="137"/>
      <c r="DY163" s="137"/>
      <c r="DZ163" s="137"/>
      <c r="EA163" s="137"/>
      <c r="EB163" s="137"/>
      <c r="EC163" s="137"/>
      <c r="ED163" s="137"/>
      <c r="EE163" s="137"/>
      <c r="EF163" s="137"/>
      <c r="EG163" s="132"/>
      <c r="EH163" s="132"/>
      <c r="EI163" s="132"/>
      <c r="EJ163" s="132"/>
      <c r="EK163" s="132"/>
      <c r="EL163" s="132"/>
      <c r="EM163" s="134"/>
      <c r="EN163" s="132"/>
      <c r="EO163" s="137"/>
      <c r="EP163" s="137"/>
      <c r="EQ163" s="137"/>
      <c r="ER163" s="137"/>
      <c r="ES163" s="137"/>
      <c r="ET163" s="137"/>
      <c r="EU163" s="137"/>
      <c r="EV163" s="137"/>
      <c r="EW163" s="132"/>
      <c r="EX163" s="132"/>
    </row>
    <row r="164" spans="2:154" x14ac:dyDescent="0.2">
      <c r="B164" s="131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  <c r="AA164" s="132"/>
      <c r="AB164" s="132"/>
      <c r="AC164" s="132"/>
      <c r="AD164" s="132"/>
      <c r="AE164" s="132"/>
      <c r="AF164" s="132"/>
      <c r="AG164" s="132"/>
      <c r="AH164" s="132"/>
      <c r="AI164" s="132"/>
      <c r="AJ164" s="132"/>
      <c r="AK164" s="132"/>
      <c r="AL164" s="132"/>
      <c r="AM164" s="132"/>
      <c r="AN164" s="132"/>
      <c r="AO164" s="132"/>
      <c r="AP164" s="133"/>
      <c r="AQ164" s="132"/>
      <c r="AR164" s="134"/>
      <c r="AS164" s="135"/>
      <c r="AT164" s="135"/>
      <c r="AU164" s="135"/>
      <c r="AV164" s="136"/>
      <c r="AW164" s="136"/>
      <c r="AX164" s="136"/>
      <c r="AY164" s="136"/>
      <c r="AZ164" s="136"/>
      <c r="BA164" s="136"/>
      <c r="BB164" s="136"/>
      <c r="BC164" s="136"/>
      <c r="BD164" s="136"/>
      <c r="BE164" s="136"/>
      <c r="BF164" s="136"/>
      <c r="BG164" s="136"/>
      <c r="BH164" s="136"/>
      <c r="BI164" s="136"/>
      <c r="BJ164" s="136"/>
      <c r="BK164" s="136"/>
      <c r="BL164" s="136"/>
      <c r="BM164" s="136"/>
      <c r="BN164" s="136"/>
      <c r="BO164" s="136"/>
      <c r="BP164" s="136"/>
      <c r="BQ164" s="136"/>
      <c r="BR164" s="136"/>
      <c r="BS164" s="136"/>
      <c r="BT164" s="136"/>
      <c r="BU164" s="136"/>
      <c r="BV164" s="136"/>
      <c r="BW164" s="136"/>
      <c r="BX164" s="136"/>
      <c r="BY164" s="136"/>
      <c r="BZ164" s="136"/>
      <c r="CA164" s="136"/>
      <c r="CB164" s="136"/>
      <c r="CC164" s="136"/>
      <c r="CD164" s="136"/>
      <c r="CE164" s="136"/>
      <c r="CF164" s="136"/>
      <c r="CG164" s="136"/>
      <c r="CH164" s="136"/>
      <c r="CI164" s="136"/>
      <c r="CJ164" s="136"/>
      <c r="CK164" s="136"/>
      <c r="CL164" s="136"/>
      <c r="CM164" s="136"/>
      <c r="CN164" s="136"/>
      <c r="CO164" s="136"/>
      <c r="CP164" s="136"/>
      <c r="CQ164" s="136"/>
      <c r="CR164" s="136"/>
      <c r="CS164" s="136"/>
      <c r="CT164" s="136"/>
      <c r="CU164" s="136"/>
      <c r="CV164" s="136"/>
      <c r="CW164" s="136"/>
      <c r="CX164" s="136"/>
      <c r="CY164" s="136"/>
      <c r="CZ164" s="136"/>
      <c r="DA164" s="136"/>
      <c r="DB164" s="136"/>
      <c r="DC164" s="136"/>
      <c r="DD164" s="136"/>
      <c r="DE164" s="136"/>
      <c r="DF164" s="136"/>
      <c r="DG164" s="136"/>
      <c r="DH164" s="136"/>
      <c r="DI164" s="136"/>
      <c r="DJ164" s="136"/>
      <c r="DK164" s="136"/>
      <c r="DL164" s="136"/>
      <c r="DM164" s="136"/>
      <c r="DN164" s="137"/>
      <c r="DO164" s="137"/>
      <c r="DP164" s="137"/>
      <c r="DQ164" s="137"/>
      <c r="DR164" s="137"/>
      <c r="DS164" s="137"/>
      <c r="DT164" s="137"/>
      <c r="DU164" s="137"/>
      <c r="DV164" s="137"/>
      <c r="DW164" s="137"/>
      <c r="DX164" s="137"/>
      <c r="DY164" s="137"/>
      <c r="DZ164" s="137"/>
      <c r="EA164" s="137"/>
      <c r="EB164" s="137"/>
      <c r="EC164" s="137"/>
      <c r="ED164" s="137"/>
      <c r="EE164" s="137"/>
      <c r="EF164" s="137"/>
      <c r="EG164" s="132"/>
      <c r="EH164" s="132"/>
      <c r="EI164" s="132"/>
      <c r="EJ164" s="132"/>
      <c r="EK164" s="132"/>
      <c r="EL164" s="132"/>
      <c r="EM164" s="134"/>
      <c r="EN164" s="132"/>
      <c r="EO164" s="137"/>
      <c r="EP164" s="137"/>
      <c r="EQ164" s="137"/>
      <c r="ER164" s="137"/>
      <c r="ES164" s="137"/>
      <c r="ET164" s="137"/>
      <c r="EU164" s="137"/>
      <c r="EV164" s="137"/>
      <c r="EW164" s="132"/>
      <c r="EX164" s="132"/>
    </row>
    <row r="165" spans="2:154" x14ac:dyDescent="0.2">
      <c r="B165" s="131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2"/>
      <c r="AK165" s="132"/>
      <c r="AL165" s="132"/>
      <c r="AM165" s="132"/>
      <c r="AN165" s="132"/>
      <c r="AO165" s="132"/>
      <c r="AP165" s="133"/>
      <c r="AQ165" s="132"/>
      <c r="AR165" s="134"/>
      <c r="AS165" s="135"/>
      <c r="AT165" s="135"/>
      <c r="AU165" s="135"/>
      <c r="AV165" s="136"/>
      <c r="AW165" s="136"/>
      <c r="AX165" s="136"/>
      <c r="AY165" s="136"/>
      <c r="AZ165" s="136"/>
      <c r="BA165" s="136"/>
      <c r="BB165" s="136"/>
      <c r="BC165" s="136"/>
      <c r="BD165" s="136"/>
      <c r="BE165" s="136"/>
      <c r="BF165" s="136"/>
      <c r="BG165" s="136"/>
      <c r="BH165" s="136"/>
      <c r="BI165" s="136"/>
      <c r="BJ165" s="136"/>
      <c r="BK165" s="136"/>
      <c r="BL165" s="136"/>
      <c r="BM165" s="136"/>
      <c r="BN165" s="136"/>
      <c r="BO165" s="136"/>
      <c r="BP165" s="136"/>
      <c r="BQ165" s="136"/>
      <c r="BR165" s="136"/>
      <c r="BS165" s="136"/>
      <c r="BT165" s="136"/>
      <c r="BU165" s="136"/>
      <c r="BV165" s="136"/>
      <c r="BW165" s="136"/>
      <c r="BX165" s="136"/>
      <c r="BY165" s="136"/>
      <c r="BZ165" s="136"/>
      <c r="CA165" s="136"/>
      <c r="CB165" s="136"/>
      <c r="CC165" s="136"/>
      <c r="CD165" s="136"/>
      <c r="CE165" s="136"/>
      <c r="CF165" s="136"/>
      <c r="CG165" s="136"/>
      <c r="CH165" s="136"/>
      <c r="CI165" s="136"/>
      <c r="CJ165" s="136"/>
      <c r="CK165" s="136"/>
      <c r="CL165" s="136"/>
      <c r="CM165" s="136"/>
      <c r="CN165" s="136"/>
      <c r="CO165" s="136"/>
      <c r="CP165" s="136"/>
      <c r="CQ165" s="136"/>
      <c r="CR165" s="136"/>
      <c r="CS165" s="136"/>
      <c r="CT165" s="136"/>
      <c r="CU165" s="136"/>
      <c r="CV165" s="136"/>
      <c r="CW165" s="136"/>
      <c r="CX165" s="136"/>
      <c r="CY165" s="136"/>
      <c r="CZ165" s="136"/>
      <c r="DA165" s="136"/>
      <c r="DB165" s="136"/>
      <c r="DC165" s="136"/>
      <c r="DD165" s="136"/>
      <c r="DE165" s="136"/>
      <c r="DF165" s="136"/>
      <c r="DG165" s="136"/>
      <c r="DH165" s="136"/>
      <c r="DI165" s="136"/>
      <c r="DJ165" s="136"/>
      <c r="DK165" s="136"/>
      <c r="DL165" s="136"/>
      <c r="DM165" s="136"/>
      <c r="DN165" s="137"/>
      <c r="DO165" s="137"/>
      <c r="DP165" s="137"/>
      <c r="DQ165" s="137"/>
      <c r="DR165" s="137"/>
      <c r="DS165" s="137"/>
      <c r="DT165" s="137"/>
      <c r="DU165" s="137"/>
      <c r="DV165" s="137"/>
      <c r="DW165" s="137"/>
      <c r="DX165" s="137"/>
      <c r="DY165" s="137"/>
      <c r="DZ165" s="137"/>
      <c r="EA165" s="137"/>
      <c r="EB165" s="137"/>
      <c r="EC165" s="137"/>
      <c r="ED165" s="137"/>
      <c r="EE165" s="137"/>
      <c r="EF165" s="137"/>
      <c r="EG165" s="132"/>
      <c r="EH165" s="132"/>
      <c r="EI165" s="132"/>
      <c r="EJ165" s="132"/>
      <c r="EK165" s="132"/>
      <c r="EL165" s="132"/>
      <c r="EM165" s="134"/>
      <c r="EN165" s="132"/>
      <c r="EO165" s="137"/>
      <c r="EP165" s="137"/>
      <c r="EQ165" s="137"/>
      <c r="ER165" s="137"/>
      <c r="ES165" s="137"/>
      <c r="ET165" s="137"/>
      <c r="EU165" s="137"/>
      <c r="EV165" s="137"/>
      <c r="EW165" s="132"/>
      <c r="EX165" s="132"/>
    </row>
    <row r="166" spans="2:154" x14ac:dyDescent="0.2">
      <c r="B166" s="131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2"/>
      <c r="AN166" s="132"/>
      <c r="AO166" s="132"/>
      <c r="AP166" s="133"/>
      <c r="AQ166" s="132"/>
      <c r="AR166" s="134"/>
      <c r="AS166" s="135"/>
      <c r="AT166" s="135"/>
      <c r="AU166" s="135"/>
      <c r="AV166" s="136"/>
      <c r="AW166" s="136"/>
      <c r="AX166" s="136"/>
      <c r="AY166" s="136"/>
      <c r="AZ166" s="136"/>
      <c r="BA166" s="136"/>
      <c r="BB166" s="136"/>
      <c r="BC166" s="136"/>
      <c r="BD166" s="136"/>
      <c r="BE166" s="136"/>
      <c r="BF166" s="136"/>
      <c r="BG166" s="136"/>
      <c r="BH166" s="136"/>
      <c r="BI166" s="136"/>
      <c r="BJ166" s="136"/>
      <c r="BK166" s="136"/>
      <c r="BL166" s="136"/>
      <c r="BM166" s="136"/>
      <c r="BN166" s="136"/>
      <c r="BO166" s="136"/>
      <c r="BP166" s="136"/>
      <c r="BQ166" s="136"/>
      <c r="BR166" s="136"/>
      <c r="BS166" s="136"/>
      <c r="BT166" s="136"/>
      <c r="BU166" s="136"/>
      <c r="BV166" s="136"/>
      <c r="BW166" s="136"/>
      <c r="BX166" s="136"/>
      <c r="BY166" s="136"/>
      <c r="BZ166" s="136"/>
      <c r="CA166" s="136"/>
      <c r="CB166" s="136"/>
      <c r="CC166" s="136"/>
      <c r="CD166" s="136"/>
      <c r="CE166" s="136"/>
      <c r="CF166" s="136"/>
      <c r="CG166" s="136"/>
      <c r="CH166" s="136"/>
      <c r="CI166" s="136"/>
      <c r="CJ166" s="136"/>
      <c r="CK166" s="136"/>
      <c r="CL166" s="136"/>
      <c r="CM166" s="136"/>
      <c r="CN166" s="136"/>
      <c r="CO166" s="136"/>
      <c r="CP166" s="136"/>
      <c r="CQ166" s="136"/>
      <c r="CR166" s="136"/>
      <c r="CS166" s="136"/>
      <c r="CT166" s="136"/>
      <c r="CU166" s="136"/>
      <c r="CV166" s="136"/>
      <c r="CW166" s="136"/>
      <c r="CX166" s="136"/>
      <c r="CY166" s="136"/>
      <c r="CZ166" s="136"/>
      <c r="DA166" s="136"/>
      <c r="DB166" s="136"/>
      <c r="DC166" s="136"/>
      <c r="DD166" s="136"/>
      <c r="DE166" s="136"/>
      <c r="DF166" s="136"/>
      <c r="DG166" s="136"/>
      <c r="DH166" s="136"/>
      <c r="DI166" s="136"/>
      <c r="DJ166" s="136"/>
      <c r="DK166" s="136"/>
      <c r="DL166" s="136"/>
      <c r="DM166" s="136"/>
      <c r="DN166" s="137"/>
      <c r="DO166" s="137"/>
      <c r="DP166" s="137"/>
      <c r="DQ166" s="137"/>
      <c r="DR166" s="137"/>
      <c r="DS166" s="137"/>
      <c r="DT166" s="137"/>
      <c r="DU166" s="137"/>
      <c r="DV166" s="137"/>
      <c r="DW166" s="137"/>
      <c r="DX166" s="137"/>
      <c r="DY166" s="137"/>
      <c r="DZ166" s="137"/>
      <c r="EA166" s="137"/>
      <c r="EB166" s="137"/>
      <c r="EC166" s="137"/>
      <c r="ED166" s="137"/>
      <c r="EE166" s="137"/>
      <c r="EF166" s="137"/>
      <c r="EG166" s="132"/>
      <c r="EH166" s="132"/>
      <c r="EI166" s="132"/>
      <c r="EJ166" s="132"/>
      <c r="EK166" s="132"/>
      <c r="EL166" s="132"/>
      <c r="EM166" s="134"/>
      <c r="EN166" s="132"/>
      <c r="EO166" s="137"/>
      <c r="EP166" s="137"/>
      <c r="EQ166" s="137"/>
      <c r="ER166" s="137"/>
      <c r="ES166" s="137"/>
      <c r="ET166" s="137"/>
      <c r="EU166" s="137"/>
      <c r="EV166" s="137"/>
      <c r="EW166" s="132"/>
      <c r="EX166" s="132"/>
    </row>
    <row r="167" spans="2:154" x14ac:dyDescent="0.2">
      <c r="B167" s="131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  <c r="AB167" s="132"/>
      <c r="AC167" s="132"/>
      <c r="AD167" s="132"/>
      <c r="AE167" s="132"/>
      <c r="AF167" s="132"/>
      <c r="AG167" s="132"/>
      <c r="AH167" s="132"/>
      <c r="AI167" s="132"/>
      <c r="AJ167" s="132"/>
      <c r="AK167" s="132"/>
      <c r="AL167" s="132"/>
      <c r="AM167" s="132"/>
      <c r="AN167" s="132"/>
      <c r="AO167" s="132"/>
      <c r="AP167" s="133"/>
      <c r="AQ167" s="132"/>
      <c r="AR167" s="134"/>
      <c r="AS167" s="135"/>
      <c r="AT167" s="135"/>
      <c r="AU167" s="135"/>
      <c r="AV167" s="136"/>
      <c r="AW167" s="136"/>
      <c r="AX167" s="136"/>
      <c r="AY167" s="136"/>
      <c r="AZ167" s="136"/>
      <c r="BA167" s="136"/>
      <c r="BB167" s="136"/>
      <c r="BC167" s="136"/>
      <c r="BD167" s="136"/>
      <c r="BE167" s="136"/>
      <c r="BF167" s="136"/>
      <c r="BG167" s="136"/>
      <c r="BH167" s="136"/>
      <c r="BI167" s="136"/>
      <c r="BJ167" s="136"/>
      <c r="BK167" s="136"/>
      <c r="BL167" s="136"/>
      <c r="BM167" s="136"/>
      <c r="BN167" s="136"/>
      <c r="BO167" s="136"/>
      <c r="BP167" s="136"/>
      <c r="BQ167" s="136"/>
      <c r="BR167" s="136"/>
      <c r="BS167" s="136"/>
      <c r="BT167" s="136"/>
      <c r="BU167" s="136"/>
      <c r="BV167" s="136"/>
      <c r="BW167" s="136"/>
      <c r="BX167" s="136"/>
      <c r="BY167" s="136"/>
      <c r="BZ167" s="136"/>
      <c r="CA167" s="136"/>
      <c r="CB167" s="136"/>
      <c r="CC167" s="136"/>
      <c r="CD167" s="136"/>
      <c r="CE167" s="136"/>
      <c r="CF167" s="136"/>
      <c r="CG167" s="136"/>
      <c r="CH167" s="136"/>
      <c r="CI167" s="136"/>
      <c r="CJ167" s="136"/>
      <c r="CK167" s="136"/>
      <c r="CL167" s="136"/>
      <c r="CM167" s="136"/>
      <c r="CN167" s="136"/>
      <c r="CO167" s="136"/>
      <c r="CP167" s="136"/>
      <c r="CQ167" s="136"/>
      <c r="CR167" s="136"/>
      <c r="CS167" s="136"/>
      <c r="CT167" s="136"/>
      <c r="CU167" s="136"/>
      <c r="CV167" s="136"/>
      <c r="CW167" s="136"/>
      <c r="CX167" s="136"/>
      <c r="CY167" s="136"/>
      <c r="CZ167" s="136"/>
      <c r="DA167" s="136"/>
      <c r="DB167" s="136"/>
      <c r="DC167" s="136"/>
      <c r="DD167" s="136"/>
      <c r="DE167" s="136"/>
      <c r="DF167" s="136"/>
      <c r="DG167" s="136"/>
      <c r="DH167" s="136"/>
      <c r="DI167" s="136"/>
      <c r="DJ167" s="136"/>
      <c r="DK167" s="136"/>
      <c r="DL167" s="136"/>
      <c r="DM167" s="136"/>
      <c r="DN167" s="137"/>
      <c r="DO167" s="137"/>
      <c r="DP167" s="137"/>
      <c r="DQ167" s="137"/>
      <c r="DR167" s="137"/>
      <c r="DS167" s="137"/>
      <c r="DT167" s="137"/>
      <c r="DU167" s="137"/>
      <c r="DV167" s="137"/>
      <c r="DW167" s="137"/>
      <c r="DX167" s="137"/>
      <c r="DY167" s="137"/>
      <c r="DZ167" s="137"/>
      <c r="EA167" s="137"/>
      <c r="EB167" s="137"/>
      <c r="EC167" s="137"/>
      <c r="ED167" s="137"/>
      <c r="EE167" s="137"/>
      <c r="EF167" s="137"/>
      <c r="EG167" s="132"/>
      <c r="EH167" s="132"/>
      <c r="EI167" s="132"/>
      <c r="EJ167" s="132"/>
      <c r="EK167" s="132"/>
      <c r="EL167" s="132"/>
      <c r="EM167" s="134"/>
      <c r="EN167" s="132"/>
      <c r="EO167" s="137"/>
      <c r="EP167" s="137"/>
      <c r="EQ167" s="137"/>
      <c r="ER167" s="137"/>
      <c r="ES167" s="137"/>
      <c r="ET167" s="137"/>
      <c r="EU167" s="137"/>
      <c r="EV167" s="137"/>
      <c r="EW167" s="132"/>
      <c r="EX167" s="132"/>
    </row>
    <row r="168" spans="2:154" x14ac:dyDescent="0.2">
      <c r="B168" s="131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  <c r="AB168" s="132"/>
      <c r="AC168" s="132"/>
      <c r="AD168" s="132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133"/>
      <c r="AQ168" s="132"/>
      <c r="AR168" s="134"/>
      <c r="AS168" s="135"/>
      <c r="AT168" s="135"/>
      <c r="AU168" s="135"/>
      <c r="AV168" s="136"/>
      <c r="AW168" s="136"/>
      <c r="AX168" s="136"/>
      <c r="AY168" s="136"/>
      <c r="AZ168" s="136"/>
      <c r="BA168" s="136"/>
      <c r="BB168" s="136"/>
      <c r="BC168" s="136"/>
      <c r="BD168" s="136"/>
      <c r="BE168" s="136"/>
      <c r="BF168" s="136"/>
      <c r="BG168" s="136"/>
      <c r="BH168" s="136"/>
      <c r="BI168" s="136"/>
      <c r="BJ168" s="136"/>
      <c r="BK168" s="136"/>
      <c r="BL168" s="136"/>
      <c r="BM168" s="136"/>
      <c r="BN168" s="136"/>
      <c r="BO168" s="136"/>
      <c r="BP168" s="136"/>
      <c r="BQ168" s="136"/>
      <c r="BR168" s="136"/>
      <c r="BS168" s="136"/>
      <c r="BT168" s="136"/>
      <c r="BU168" s="136"/>
      <c r="BV168" s="136"/>
      <c r="BW168" s="136"/>
      <c r="BX168" s="136"/>
      <c r="BY168" s="136"/>
      <c r="BZ168" s="136"/>
      <c r="CA168" s="136"/>
      <c r="CB168" s="136"/>
      <c r="CC168" s="136"/>
      <c r="CD168" s="136"/>
      <c r="CE168" s="136"/>
      <c r="CF168" s="136"/>
      <c r="CG168" s="136"/>
      <c r="CH168" s="136"/>
      <c r="CI168" s="136"/>
      <c r="CJ168" s="136"/>
      <c r="CK168" s="136"/>
      <c r="CL168" s="136"/>
      <c r="CM168" s="136"/>
      <c r="CN168" s="136"/>
      <c r="CO168" s="136"/>
      <c r="CP168" s="136"/>
      <c r="CQ168" s="136"/>
      <c r="CR168" s="136"/>
      <c r="CS168" s="136"/>
      <c r="CT168" s="136"/>
      <c r="CU168" s="136"/>
      <c r="CV168" s="136"/>
      <c r="CW168" s="136"/>
      <c r="CX168" s="136"/>
      <c r="CY168" s="136"/>
      <c r="CZ168" s="136"/>
      <c r="DA168" s="136"/>
      <c r="DB168" s="136"/>
      <c r="DC168" s="136"/>
      <c r="DD168" s="136"/>
      <c r="DE168" s="136"/>
      <c r="DF168" s="136"/>
      <c r="DG168" s="136"/>
      <c r="DH168" s="136"/>
      <c r="DI168" s="136"/>
      <c r="DJ168" s="136"/>
      <c r="DK168" s="136"/>
      <c r="DL168" s="136"/>
      <c r="DM168" s="136"/>
      <c r="DN168" s="137"/>
      <c r="DO168" s="137"/>
      <c r="DP168" s="137"/>
      <c r="DQ168" s="137"/>
      <c r="DR168" s="137"/>
      <c r="DS168" s="137"/>
      <c r="DT168" s="137"/>
      <c r="DU168" s="137"/>
      <c r="DV168" s="137"/>
      <c r="DW168" s="137"/>
      <c r="DX168" s="137"/>
      <c r="DY168" s="137"/>
      <c r="DZ168" s="137"/>
      <c r="EA168" s="137"/>
      <c r="EB168" s="137"/>
      <c r="EC168" s="137"/>
      <c r="ED168" s="137"/>
      <c r="EE168" s="137"/>
      <c r="EF168" s="137"/>
      <c r="EG168" s="132"/>
      <c r="EH168" s="132"/>
      <c r="EI168" s="132"/>
      <c r="EJ168" s="132"/>
      <c r="EK168" s="132"/>
      <c r="EL168" s="132"/>
      <c r="EM168" s="134"/>
      <c r="EN168" s="132"/>
      <c r="EO168" s="137"/>
      <c r="EP168" s="137"/>
      <c r="EQ168" s="137"/>
      <c r="ER168" s="137"/>
      <c r="ES168" s="137"/>
      <c r="ET168" s="137"/>
      <c r="EU168" s="137"/>
      <c r="EV168" s="137"/>
      <c r="EW168" s="132"/>
      <c r="EX168" s="132"/>
    </row>
    <row r="169" spans="2:154" x14ac:dyDescent="0.2">
      <c r="B169" s="131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3"/>
      <c r="AQ169" s="132"/>
      <c r="AR169" s="134"/>
      <c r="AS169" s="135"/>
      <c r="AT169" s="135"/>
      <c r="AU169" s="135"/>
      <c r="AV169" s="136"/>
      <c r="AW169" s="136"/>
      <c r="AX169" s="136"/>
      <c r="AY169" s="136"/>
      <c r="AZ169" s="136"/>
      <c r="BA169" s="136"/>
      <c r="BB169" s="136"/>
      <c r="BC169" s="136"/>
      <c r="BD169" s="136"/>
      <c r="BE169" s="136"/>
      <c r="BF169" s="136"/>
      <c r="BG169" s="136"/>
      <c r="BH169" s="136"/>
      <c r="BI169" s="136"/>
      <c r="BJ169" s="136"/>
      <c r="BK169" s="136"/>
      <c r="BL169" s="136"/>
      <c r="BM169" s="136"/>
      <c r="BN169" s="136"/>
      <c r="BO169" s="136"/>
      <c r="BP169" s="136"/>
      <c r="BQ169" s="136"/>
      <c r="BR169" s="136"/>
      <c r="BS169" s="136"/>
      <c r="BT169" s="136"/>
      <c r="BU169" s="136"/>
      <c r="BV169" s="136"/>
      <c r="BW169" s="136"/>
      <c r="BX169" s="136"/>
      <c r="BY169" s="136"/>
      <c r="BZ169" s="136"/>
      <c r="CA169" s="136"/>
      <c r="CB169" s="136"/>
      <c r="CC169" s="136"/>
      <c r="CD169" s="136"/>
      <c r="CE169" s="136"/>
      <c r="CF169" s="136"/>
      <c r="CG169" s="136"/>
      <c r="CH169" s="136"/>
      <c r="CI169" s="136"/>
      <c r="CJ169" s="136"/>
      <c r="CK169" s="136"/>
      <c r="CL169" s="136"/>
      <c r="CM169" s="136"/>
      <c r="CN169" s="136"/>
      <c r="CO169" s="136"/>
      <c r="CP169" s="136"/>
      <c r="CQ169" s="136"/>
      <c r="CR169" s="136"/>
      <c r="CS169" s="136"/>
      <c r="CT169" s="136"/>
      <c r="CU169" s="136"/>
      <c r="CV169" s="136"/>
      <c r="CW169" s="136"/>
      <c r="CX169" s="136"/>
      <c r="CY169" s="136"/>
      <c r="CZ169" s="136"/>
      <c r="DA169" s="136"/>
      <c r="DB169" s="136"/>
      <c r="DC169" s="136"/>
      <c r="DD169" s="136"/>
      <c r="DE169" s="136"/>
      <c r="DF169" s="136"/>
      <c r="DG169" s="136"/>
      <c r="DH169" s="136"/>
      <c r="DI169" s="136"/>
      <c r="DJ169" s="136"/>
      <c r="DK169" s="136"/>
      <c r="DL169" s="136"/>
      <c r="DM169" s="136"/>
      <c r="DN169" s="137"/>
      <c r="DO169" s="137"/>
      <c r="DP169" s="137"/>
      <c r="DQ169" s="137"/>
      <c r="DR169" s="137"/>
      <c r="DS169" s="137"/>
      <c r="DT169" s="137"/>
      <c r="DU169" s="137"/>
      <c r="DV169" s="137"/>
      <c r="DW169" s="137"/>
      <c r="DX169" s="137"/>
      <c r="DY169" s="137"/>
      <c r="DZ169" s="137"/>
      <c r="EA169" s="137"/>
      <c r="EB169" s="137"/>
      <c r="EC169" s="137"/>
      <c r="ED169" s="137"/>
      <c r="EE169" s="137"/>
      <c r="EF169" s="137"/>
      <c r="EG169" s="132"/>
      <c r="EH169" s="132"/>
      <c r="EI169" s="132"/>
      <c r="EJ169" s="132"/>
      <c r="EK169" s="132"/>
      <c r="EL169" s="132"/>
      <c r="EM169" s="134"/>
      <c r="EN169" s="132"/>
      <c r="EO169" s="137"/>
      <c r="EP169" s="137"/>
      <c r="EQ169" s="137"/>
      <c r="ER169" s="137"/>
      <c r="ES169" s="137"/>
      <c r="ET169" s="137"/>
      <c r="EU169" s="137"/>
      <c r="EV169" s="137"/>
      <c r="EW169" s="132"/>
      <c r="EX169" s="132"/>
    </row>
    <row r="170" spans="2:154" x14ac:dyDescent="0.2">
      <c r="B170" s="131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  <c r="AA170" s="132"/>
      <c r="AB170" s="132"/>
      <c r="AC170" s="132"/>
      <c r="AD170" s="132"/>
      <c r="AE170" s="132"/>
      <c r="AF170" s="132"/>
      <c r="AG170" s="132"/>
      <c r="AH170" s="132"/>
      <c r="AI170" s="132"/>
      <c r="AJ170" s="132"/>
      <c r="AK170" s="132"/>
      <c r="AL170" s="132"/>
      <c r="AM170" s="132"/>
      <c r="AN170" s="132"/>
      <c r="AO170" s="132"/>
      <c r="AP170" s="133"/>
      <c r="AQ170" s="132"/>
      <c r="AR170" s="134"/>
      <c r="AS170" s="135"/>
      <c r="AT170" s="135"/>
      <c r="AU170" s="135"/>
      <c r="AV170" s="136"/>
      <c r="AW170" s="136"/>
      <c r="AX170" s="136"/>
      <c r="AY170" s="136"/>
      <c r="AZ170" s="136"/>
      <c r="BA170" s="136"/>
      <c r="BB170" s="136"/>
      <c r="BC170" s="136"/>
      <c r="BD170" s="136"/>
      <c r="BE170" s="136"/>
      <c r="BF170" s="136"/>
      <c r="BG170" s="136"/>
      <c r="BH170" s="136"/>
      <c r="BI170" s="136"/>
      <c r="BJ170" s="136"/>
      <c r="BK170" s="136"/>
      <c r="BL170" s="136"/>
      <c r="BM170" s="136"/>
      <c r="BN170" s="136"/>
      <c r="BO170" s="136"/>
      <c r="BP170" s="136"/>
      <c r="BQ170" s="136"/>
      <c r="BR170" s="136"/>
      <c r="BS170" s="136"/>
      <c r="BT170" s="136"/>
      <c r="BU170" s="136"/>
      <c r="BV170" s="136"/>
      <c r="BW170" s="136"/>
      <c r="BX170" s="136"/>
      <c r="BY170" s="136"/>
      <c r="BZ170" s="136"/>
      <c r="CA170" s="136"/>
      <c r="CB170" s="136"/>
      <c r="CC170" s="136"/>
      <c r="CD170" s="136"/>
      <c r="CE170" s="136"/>
      <c r="CF170" s="136"/>
      <c r="CG170" s="136"/>
      <c r="CH170" s="136"/>
      <c r="CI170" s="136"/>
      <c r="CJ170" s="136"/>
      <c r="CK170" s="136"/>
      <c r="CL170" s="136"/>
      <c r="CM170" s="136"/>
      <c r="CN170" s="136"/>
      <c r="CO170" s="136"/>
      <c r="CP170" s="136"/>
      <c r="CQ170" s="136"/>
      <c r="CR170" s="136"/>
      <c r="CS170" s="136"/>
      <c r="CT170" s="136"/>
      <c r="CU170" s="136"/>
      <c r="CV170" s="136"/>
      <c r="CW170" s="136"/>
      <c r="CX170" s="136"/>
      <c r="CY170" s="136"/>
      <c r="CZ170" s="136"/>
      <c r="DA170" s="136"/>
      <c r="DB170" s="136"/>
      <c r="DC170" s="136"/>
      <c r="DD170" s="136"/>
      <c r="DE170" s="136"/>
      <c r="DF170" s="136"/>
      <c r="DG170" s="136"/>
      <c r="DH170" s="136"/>
      <c r="DI170" s="136"/>
      <c r="DJ170" s="136"/>
      <c r="DK170" s="136"/>
      <c r="DL170" s="136"/>
      <c r="DM170" s="136"/>
      <c r="DN170" s="137"/>
      <c r="DO170" s="137"/>
      <c r="DP170" s="137"/>
      <c r="DQ170" s="137"/>
      <c r="DR170" s="137"/>
      <c r="DS170" s="137"/>
      <c r="DT170" s="137"/>
      <c r="DU170" s="137"/>
      <c r="DV170" s="137"/>
      <c r="DW170" s="137"/>
      <c r="DX170" s="137"/>
      <c r="DY170" s="137"/>
      <c r="DZ170" s="137"/>
      <c r="EA170" s="137"/>
      <c r="EB170" s="137"/>
      <c r="EC170" s="137"/>
      <c r="ED170" s="137"/>
      <c r="EE170" s="137"/>
      <c r="EF170" s="137"/>
      <c r="EG170" s="132"/>
      <c r="EH170" s="132"/>
      <c r="EI170" s="132"/>
      <c r="EJ170" s="132"/>
      <c r="EK170" s="132"/>
      <c r="EL170" s="132"/>
      <c r="EM170" s="134"/>
      <c r="EN170" s="132"/>
      <c r="EO170" s="137"/>
      <c r="EP170" s="137"/>
      <c r="EQ170" s="137"/>
      <c r="ER170" s="137"/>
      <c r="ES170" s="137"/>
      <c r="ET170" s="137"/>
      <c r="EU170" s="137"/>
      <c r="EV170" s="137"/>
      <c r="EW170" s="132"/>
      <c r="EX170" s="132"/>
    </row>
    <row r="171" spans="2:154" x14ac:dyDescent="0.2">
      <c r="B171" s="131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  <c r="AA171" s="132"/>
      <c r="AB171" s="132"/>
      <c r="AC171" s="132"/>
      <c r="AD171" s="132"/>
      <c r="AE171" s="132"/>
      <c r="AF171" s="132"/>
      <c r="AG171" s="132"/>
      <c r="AH171" s="132"/>
      <c r="AI171" s="132"/>
      <c r="AJ171" s="132"/>
      <c r="AK171" s="132"/>
      <c r="AL171" s="132"/>
      <c r="AM171" s="132"/>
      <c r="AN171" s="132"/>
      <c r="AO171" s="132"/>
      <c r="AP171" s="133"/>
      <c r="AQ171" s="132"/>
      <c r="AR171" s="134"/>
      <c r="AS171" s="135"/>
      <c r="AT171" s="135"/>
      <c r="AU171" s="135"/>
      <c r="AV171" s="136"/>
      <c r="AW171" s="136"/>
      <c r="AX171" s="136"/>
      <c r="AY171" s="136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36"/>
      <c r="BL171" s="136"/>
      <c r="BM171" s="136"/>
      <c r="BN171" s="136"/>
      <c r="BO171" s="136"/>
      <c r="BP171" s="136"/>
      <c r="BQ171" s="136"/>
      <c r="BR171" s="136"/>
      <c r="BS171" s="136"/>
      <c r="BT171" s="136"/>
      <c r="BU171" s="136"/>
      <c r="BV171" s="136"/>
      <c r="BW171" s="136"/>
      <c r="BX171" s="136"/>
      <c r="BY171" s="136"/>
      <c r="BZ171" s="136"/>
      <c r="CA171" s="136"/>
      <c r="CB171" s="136"/>
      <c r="CC171" s="136"/>
      <c r="CD171" s="136"/>
      <c r="CE171" s="136"/>
      <c r="CF171" s="136"/>
      <c r="CG171" s="136"/>
      <c r="CH171" s="136"/>
      <c r="CI171" s="136"/>
      <c r="CJ171" s="136"/>
      <c r="CK171" s="136"/>
      <c r="CL171" s="136"/>
      <c r="CM171" s="136"/>
      <c r="CN171" s="136"/>
      <c r="CO171" s="136"/>
      <c r="CP171" s="136"/>
      <c r="CQ171" s="136"/>
      <c r="CR171" s="136"/>
      <c r="CS171" s="136"/>
      <c r="CT171" s="136"/>
      <c r="CU171" s="136"/>
      <c r="CV171" s="136"/>
      <c r="CW171" s="136"/>
      <c r="CX171" s="136"/>
      <c r="CY171" s="136"/>
      <c r="CZ171" s="136"/>
      <c r="DA171" s="136"/>
      <c r="DB171" s="136"/>
      <c r="DC171" s="136"/>
      <c r="DD171" s="136"/>
      <c r="DE171" s="136"/>
      <c r="DF171" s="136"/>
      <c r="DG171" s="136"/>
      <c r="DH171" s="136"/>
      <c r="DI171" s="136"/>
      <c r="DJ171" s="136"/>
      <c r="DK171" s="136"/>
      <c r="DL171" s="136"/>
      <c r="DM171" s="136"/>
      <c r="DN171" s="137"/>
      <c r="DO171" s="137"/>
      <c r="DP171" s="137"/>
      <c r="DQ171" s="137"/>
      <c r="DR171" s="137"/>
      <c r="DS171" s="137"/>
      <c r="DT171" s="137"/>
      <c r="DU171" s="137"/>
      <c r="DV171" s="137"/>
      <c r="DW171" s="137"/>
      <c r="DX171" s="137"/>
      <c r="DY171" s="137"/>
      <c r="DZ171" s="137"/>
      <c r="EA171" s="137"/>
      <c r="EB171" s="137"/>
      <c r="EC171" s="137"/>
      <c r="ED171" s="137"/>
      <c r="EE171" s="137"/>
      <c r="EF171" s="137"/>
      <c r="EG171" s="132"/>
      <c r="EH171" s="132"/>
      <c r="EI171" s="132"/>
      <c r="EJ171" s="132"/>
      <c r="EK171" s="132"/>
      <c r="EL171" s="132"/>
      <c r="EM171" s="134"/>
      <c r="EN171" s="132"/>
      <c r="EO171" s="137"/>
      <c r="EP171" s="137"/>
      <c r="EQ171" s="137"/>
      <c r="ER171" s="137"/>
      <c r="ES171" s="137"/>
      <c r="ET171" s="137"/>
      <c r="EU171" s="137"/>
      <c r="EV171" s="137"/>
      <c r="EW171" s="132"/>
      <c r="EX171" s="132"/>
    </row>
    <row r="172" spans="2:154" x14ac:dyDescent="0.2">
      <c r="B172" s="131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  <c r="AA172" s="132"/>
      <c r="AB172" s="132"/>
      <c r="AC172" s="132"/>
      <c r="AD172" s="132"/>
      <c r="AE172" s="132"/>
      <c r="AF172" s="132"/>
      <c r="AG172" s="132"/>
      <c r="AH172" s="132"/>
      <c r="AI172" s="132"/>
      <c r="AJ172" s="132"/>
      <c r="AK172" s="132"/>
      <c r="AL172" s="132"/>
      <c r="AM172" s="132"/>
      <c r="AN172" s="132"/>
      <c r="AO172" s="132"/>
      <c r="AP172" s="133"/>
      <c r="AQ172" s="132"/>
      <c r="AR172" s="134"/>
      <c r="AS172" s="135"/>
      <c r="AT172" s="135"/>
      <c r="AU172" s="135"/>
      <c r="AV172" s="136"/>
      <c r="AW172" s="136"/>
      <c r="AX172" s="136"/>
      <c r="AY172" s="136"/>
      <c r="AZ172" s="136"/>
      <c r="BA172" s="136"/>
      <c r="BB172" s="136"/>
      <c r="BC172" s="136"/>
      <c r="BD172" s="136"/>
      <c r="BE172" s="136"/>
      <c r="BF172" s="136"/>
      <c r="BG172" s="136"/>
      <c r="BH172" s="136"/>
      <c r="BI172" s="136"/>
      <c r="BJ172" s="136"/>
      <c r="BK172" s="136"/>
      <c r="BL172" s="136"/>
      <c r="BM172" s="136"/>
      <c r="BN172" s="136"/>
      <c r="BO172" s="136"/>
      <c r="BP172" s="136"/>
      <c r="BQ172" s="136"/>
      <c r="BR172" s="136"/>
      <c r="BS172" s="136"/>
      <c r="BT172" s="136"/>
      <c r="BU172" s="136"/>
      <c r="BV172" s="136"/>
      <c r="BW172" s="136"/>
      <c r="BX172" s="136"/>
      <c r="BY172" s="136"/>
      <c r="BZ172" s="136"/>
      <c r="CA172" s="136"/>
      <c r="CB172" s="136"/>
      <c r="CC172" s="136"/>
      <c r="CD172" s="136"/>
      <c r="CE172" s="136"/>
      <c r="CF172" s="136"/>
      <c r="CG172" s="136"/>
      <c r="CH172" s="136"/>
      <c r="CI172" s="136"/>
      <c r="CJ172" s="136"/>
      <c r="CK172" s="136"/>
      <c r="CL172" s="136"/>
      <c r="CM172" s="136"/>
      <c r="CN172" s="136"/>
      <c r="CO172" s="136"/>
      <c r="CP172" s="136"/>
      <c r="CQ172" s="136"/>
      <c r="CR172" s="136"/>
      <c r="CS172" s="136"/>
      <c r="CT172" s="136"/>
      <c r="CU172" s="136"/>
      <c r="CV172" s="136"/>
      <c r="CW172" s="136"/>
      <c r="CX172" s="136"/>
      <c r="CY172" s="136"/>
      <c r="CZ172" s="136"/>
      <c r="DA172" s="136"/>
      <c r="DB172" s="136"/>
      <c r="DC172" s="136"/>
      <c r="DD172" s="136"/>
      <c r="DE172" s="136"/>
      <c r="DF172" s="136"/>
      <c r="DG172" s="136"/>
      <c r="DH172" s="136"/>
      <c r="DI172" s="136"/>
      <c r="DJ172" s="136"/>
      <c r="DK172" s="136"/>
      <c r="DL172" s="136"/>
      <c r="DM172" s="136"/>
      <c r="DN172" s="137"/>
      <c r="DO172" s="137"/>
      <c r="DP172" s="137"/>
      <c r="DQ172" s="137"/>
      <c r="DR172" s="137"/>
      <c r="DS172" s="137"/>
      <c r="DT172" s="137"/>
      <c r="DU172" s="137"/>
      <c r="DV172" s="137"/>
      <c r="DW172" s="137"/>
      <c r="DX172" s="137"/>
      <c r="DY172" s="137"/>
      <c r="DZ172" s="137"/>
      <c r="EA172" s="137"/>
      <c r="EB172" s="137"/>
      <c r="EC172" s="137"/>
      <c r="ED172" s="137"/>
      <c r="EE172" s="137"/>
      <c r="EF172" s="137"/>
      <c r="EG172" s="132"/>
      <c r="EH172" s="132"/>
      <c r="EI172" s="132"/>
      <c r="EJ172" s="132"/>
      <c r="EK172" s="132"/>
      <c r="EL172" s="132"/>
      <c r="EM172" s="134"/>
      <c r="EN172" s="132"/>
      <c r="EO172" s="137"/>
      <c r="EP172" s="137"/>
      <c r="EQ172" s="137"/>
      <c r="ER172" s="137"/>
      <c r="ES172" s="137"/>
      <c r="ET172" s="137"/>
      <c r="EU172" s="137"/>
      <c r="EV172" s="137"/>
      <c r="EW172" s="132"/>
      <c r="EX172" s="132"/>
    </row>
    <row r="173" spans="2:154" x14ac:dyDescent="0.2">
      <c r="B173" s="131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  <c r="AA173" s="132"/>
      <c r="AB173" s="132"/>
      <c r="AC173" s="132"/>
      <c r="AD173" s="132"/>
      <c r="AE173" s="132"/>
      <c r="AF173" s="132"/>
      <c r="AG173" s="132"/>
      <c r="AH173" s="132"/>
      <c r="AI173" s="132"/>
      <c r="AJ173" s="132"/>
      <c r="AK173" s="132"/>
      <c r="AL173" s="132"/>
      <c r="AM173" s="132"/>
      <c r="AN173" s="132"/>
      <c r="AO173" s="132"/>
      <c r="AP173" s="133"/>
      <c r="AQ173" s="132"/>
      <c r="AR173" s="134"/>
      <c r="AS173" s="135"/>
      <c r="AT173" s="135"/>
      <c r="AU173" s="135"/>
      <c r="AV173" s="136"/>
      <c r="AW173" s="136"/>
      <c r="AX173" s="136"/>
      <c r="AY173" s="136"/>
      <c r="AZ173" s="136"/>
      <c r="BA173" s="136"/>
      <c r="BB173" s="136"/>
      <c r="BC173" s="136"/>
      <c r="BD173" s="136"/>
      <c r="BE173" s="136"/>
      <c r="BF173" s="136"/>
      <c r="BG173" s="136"/>
      <c r="BH173" s="136"/>
      <c r="BI173" s="136"/>
      <c r="BJ173" s="136"/>
      <c r="BK173" s="136"/>
      <c r="BL173" s="136"/>
      <c r="BM173" s="136"/>
      <c r="BN173" s="136"/>
      <c r="BO173" s="136"/>
      <c r="BP173" s="136"/>
      <c r="BQ173" s="136"/>
      <c r="BR173" s="136"/>
      <c r="BS173" s="136"/>
      <c r="BT173" s="136"/>
      <c r="BU173" s="136"/>
      <c r="BV173" s="136"/>
      <c r="BW173" s="136"/>
      <c r="BX173" s="136"/>
      <c r="BY173" s="136"/>
      <c r="BZ173" s="136"/>
      <c r="CA173" s="136"/>
      <c r="CB173" s="136"/>
      <c r="CC173" s="136"/>
      <c r="CD173" s="136"/>
      <c r="CE173" s="136"/>
      <c r="CF173" s="136"/>
      <c r="CG173" s="136"/>
      <c r="CH173" s="136"/>
      <c r="CI173" s="136"/>
      <c r="CJ173" s="136"/>
      <c r="CK173" s="136"/>
      <c r="CL173" s="136"/>
      <c r="CM173" s="136"/>
      <c r="CN173" s="136"/>
      <c r="CO173" s="136"/>
      <c r="CP173" s="136"/>
      <c r="CQ173" s="136"/>
      <c r="CR173" s="136"/>
      <c r="CS173" s="136"/>
      <c r="CT173" s="136"/>
      <c r="CU173" s="136"/>
      <c r="CV173" s="136"/>
      <c r="CW173" s="136"/>
      <c r="CX173" s="136"/>
      <c r="CY173" s="136"/>
      <c r="CZ173" s="136"/>
      <c r="DA173" s="136"/>
      <c r="DB173" s="136"/>
      <c r="DC173" s="136"/>
      <c r="DD173" s="136"/>
      <c r="DE173" s="136"/>
      <c r="DF173" s="136"/>
      <c r="DG173" s="136"/>
      <c r="DH173" s="136"/>
      <c r="DI173" s="136"/>
      <c r="DJ173" s="136"/>
      <c r="DK173" s="136"/>
      <c r="DL173" s="136"/>
      <c r="DM173" s="136"/>
      <c r="DN173" s="137"/>
      <c r="DO173" s="137"/>
      <c r="DP173" s="137"/>
      <c r="DQ173" s="137"/>
      <c r="DR173" s="137"/>
      <c r="DS173" s="137"/>
      <c r="DT173" s="137"/>
      <c r="DU173" s="137"/>
      <c r="DV173" s="137"/>
      <c r="DW173" s="137"/>
      <c r="DX173" s="137"/>
      <c r="DY173" s="137"/>
      <c r="DZ173" s="137"/>
      <c r="EA173" s="137"/>
      <c r="EB173" s="137"/>
      <c r="EC173" s="137"/>
      <c r="ED173" s="137"/>
      <c r="EE173" s="137"/>
      <c r="EF173" s="137"/>
      <c r="EG173" s="132"/>
      <c r="EH173" s="132"/>
      <c r="EI173" s="132"/>
      <c r="EJ173" s="132"/>
      <c r="EK173" s="132"/>
      <c r="EL173" s="132"/>
      <c r="EM173" s="134"/>
      <c r="EN173" s="132"/>
      <c r="EO173" s="137"/>
      <c r="EP173" s="137"/>
      <c r="EQ173" s="137"/>
      <c r="ER173" s="137"/>
      <c r="ES173" s="137"/>
      <c r="ET173" s="137"/>
      <c r="EU173" s="137"/>
      <c r="EV173" s="137"/>
      <c r="EW173" s="132"/>
      <c r="EX173" s="132"/>
    </row>
    <row r="174" spans="2:154" x14ac:dyDescent="0.2">
      <c r="B174" s="131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  <c r="AB174" s="132"/>
      <c r="AC174" s="132"/>
      <c r="AD174" s="132"/>
      <c r="AE174" s="132"/>
      <c r="AF174" s="132"/>
      <c r="AG174" s="132"/>
      <c r="AH174" s="132"/>
      <c r="AI174" s="132"/>
      <c r="AJ174" s="132"/>
      <c r="AK174" s="132"/>
      <c r="AL174" s="132"/>
      <c r="AM174" s="132"/>
      <c r="AN174" s="132"/>
      <c r="AO174" s="132"/>
      <c r="AP174" s="133"/>
      <c r="AQ174" s="132"/>
      <c r="AR174" s="134"/>
      <c r="AS174" s="135"/>
      <c r="AT174" s="135"/>
      <c r="AU174" s="135"/>
      <c r="AV174" s="136"/>
      <c r="AW174" s="136"/>
      <c r="AX174" s="136"/>
      <c r="AY174" s="136"/>
      <c r="AZ174" s="136"/>
      <c r="BA174" s="136"/>
      <c r="BB174" s="136"/>
      <c r="BC174" s="136"/>
      <c r="BD174" s="136"/>
      <c r="BE174" s="136"/>
      <c r="BF174" s="136"/>
      <c r="BG174" s="136"/>
      <c r="BH174" s="136"/>
      <c r="BI174" s="136"/>
      <c r="BJ174" s="136"/>
      <c r="BK174" s="136"/>
      <c r="BL174" s="136"/>
      <c r="BM174" s="136"/>
      <c r="BN174" s="136"/>
      <c r="BO174" s="136"/>
      <c r="BP174" s="136"/>
      <c r="BQ174" s="136"/>
      <c r="BR174" s="136"/>
      <c r="BS174" s="136"/>
      <c r="BT174" s="136"/>
      <c r="BU174" s="136"/>
      <c r="BV174" s="136"/>
      <c r="BW174" s="136"/>
      <c r="BX174" s="136"/>
      <c r="BY174" s="136"/>
      <c r="BZ174" s="136"/>
      <c r="CA174" s="136"/>
      <c r="CB174" s="136"/>
      <c r="CC174" s="136"/>
      <c r="CD174" s="136"/>
      <c r="CE174" s="136"/>
      <c r="CF174" s="136"/>
      <c r="CG174" s="136"/>
      <c r="CH174" s="136"/>
      <c r="CI174" s="136"/>
      <c r="CJ174" s="136"/>
      <c r="CK174" s="136"/>
      <c r="CL174" s="136"/>
      <c r="CM174" s="136"/>
      <c r="CN174" s="136"/>
      <c r="CO174" s="136"/>
      <c r="CP174" s="136"/>
      <c r="CQ174" s="136"/>
      <c r="CR174" s="136"/>
      <c r="CS174" s="136"/>
      <c r="CT174" s="136"/>
      <c r="CU174" s="136"/>
      <c r="CV174" s="136"/>
      <c r="CW174" s="136"/>
      <c r="CX174" s="136"/>
      <c r="CY174" s="136"/>
      <c r="CZ174" s="136"/>
      <c r="DA174" s="136"/>
      <c r="DB174" s="136"/>
      <c r="DC174" s="136"/>
      <c r="DD174" s="136"/>
      <c r="DE174" s="136"/>
      <c r="DF174" s="136"/>
      <c r="DG174" s="136"/>
      <c r="DH174" s="136"/>
      <c r="DI174" s="136"/>
      <c r="DJ174" s="136"/>
      <c r="DK174" s="136"/>
      <c r="DL174" s="136"/>
      <c r="DM174" s="136"/>
      <c r="DN174" s="137"/>
      <c r="DO174" s="137"/>
      <c r="DP174" s="137"/>
      <c r="DQ174" s="137"/>
      <c r="DR174" s="137"/>
      <c r="DS174" s="137"/>
      <c r="DT174" s="137"/>
      <c r="DU174" s="137"/>
      <c r="DV174" s="137"/>
      <c r="DW174" s="137"/>
      <c r="DX174" s="137"/>
      <c r="DY174" s="137"/>
      <c r="DZ174" s="137"/>
      <c r="EA174" s="137"/>
      <c r="EB174" s="137"/>
      <c r="EC174" s="137"/>
      <c r="ED174" s="137"/>
      <c r="EE174" s="137"/>
      <c r="EF174" s="137"/>
      <c r="EG174" s="132"/>
      <c r="EH174" s="132"/>
      <c r="EI174" s="132"/>
      <c r="EJ174" s="132"/>
      <c r="EK174" s="132"/>
      <c r="EL174" s="132"/>
      <c r="EM174" s="134"/>
      <c r="EN174" s="132"/>
      <c r="EO174" s="137"/>
      <c r="EP174" s="137"/>
      <c r="EQ174" s="137"/>
      <c r="ER174" s="137"/>
      <c r="ES174" s="137"/>
      <c r="ET174" s="137"/>
      <c r="EU174" s="137"/>
      <c r="EV174" s="137"/>
      <c r="EW174" s="132"/>
      <c r="EX174" s="132"/>
    </row>
    <row r="175" spans="2:154" x14ac:dyDescent="0.2">
      <c r="B175" s="131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  <c r="AA175" s="132"/>
      <c r="AB175" s="132"/>
      <c r="AC175" s="132"/>
      <c r="AD175" s="132"/>
      <c r="AE175" s="132"/>
      <c r="AF175" s="132"/>
      <c r="AG175" s="132"/>
      <c r="AH175" s="132"/>
      <c r="AI175" s="132"/>
      <c r="AJ175" s="132"/>
      <c r="AK175" s="132"/>
      <c r="AL175" s="132"/>
      <c r="AM175" s="132"/>
      <c r="AN175" s="132"/>
      <c r="AO175" s="132"/>
      <c r="AP175" s="133"/>
      <c r="AQ175" s="132"/>
      <c r="AR175" s="134"/>
      <c r="AS175" s="135"/>
      <c r="AT175" s="135"/>
      <c r="AU175" s="135"/>
      <c r="AV175" s="136"/>
      <c r="AW175" s="136"/>
      <c r="AX175" s="136"/>
      <c r="AY175" s="136"/>
      <c r="AZ175" s="136"/>
      <c r="BA175" s="136"/>
      <c r="BB175" s="136"/>
      <c r="BC175" s="136"/>
      <c r="BD175" s="136"/>
      <c r="BE175" s="136"/>
      <c r="BF175" s="136"/>
      <c r="BG175" s="136"/>
      <c r="BH175" s="136"/>
      <c r="BI175" s="136"/>
      <c r="BJ175" s="136"/>
      <c r="BK175" s="136"/>
      <c r="BL175" s="136"/>
      <c r="BM175" s="136"/>
      <c r="BN175" s="136"/>
      <c r="BO175" s="136"/>
      <c r="BP175" s="136"/>
      <c r="BQ175" s="136"/>
      <c r="BR175" s="136"/>
      <c r="BS175" s="136"/>
      <c r="BT175" s="136"/>
      <c r="BU175" s="136"/>
      <c r="BV175" s="136"/>
      <c r="BW175" s="136"/>
      <c r="BX175" s="136"/>
      <c r="BY175" s="136"/>
      <c r="BZ175" s="136"/>
      <c r="CA175" s="136"/>
      <c r="CB175" s="136"/>
      <c r="CC175" s="136"/>
      <c r="CD175" s="136"/>
      <c r="CE175" s="136"/>
      <c r="CF175" s="136"/>
      <c r="CG175" s="136"/>
      <c r="CH175" s="136"/>
      <c r="CI175" s="136"/>
      <c r="CJ175" s="136"/>
      <c r="CK175" s="136"/>
      <c r="CL175" s="136"/>
      <c r="CM175" s="136"/>
      <c r="CN175" s="136"/>
      <c r="CO175" s="136"/>
      <c r="CP175" s="136"/>
      <c r="CQ175" s="136"/>
      <c r="CR175" s="136"/>
      <c r="CS175" s="136"/>
      <c r="CT175" s="136"/>
      <c r="CU175" s="136"/>
      <c r="CV175" s="136"/>
      <c r="CW175" s="136"/>
      <c r="CX175" s="136"/>
      <c r="CY175" s="136"/>
      <c r="CZ175" s="136"/>
      <c r="DA175" s="136"/>
      <c r="DB175" s="136"/>
      <c r="DC175" s="136"/>
      <c r="DD175" s="136"/>
      <c r="DE175" s="136"/>
      <c r="DF175" s="136"/>
      <c r="DG175" s="136"/>
      <c r="DH175" s="136"/>
      <c r="DI175" s="136"/>
      <c r="DJ175" s="136"/>
      <c r="DK175" s="136"/>
      <c r="DL175" s="136"/>
      <c r="DM175" s="136"/>
      <c r="DN175" s="137"/>
      <c r="DO175" s="137"/>
      <c r="DP175" s="137"/>
      <c r="DQ175" s="137"/>
      <c r="DR175" s="137"/>
      <c r="DS175" s="137"/>
      <c r="DT175" s="137"/>
      <c r="DU175" s="137"/>
      <c r="DV175" s="137"/>
      <c r="DW175" s="137"/>
      <c r="DX175" s="137"/>
      <c r="DY175" s="137"/>
      <c r="DZ175" s="137"/>
      <c r="EA175" s="137"/>
      <c r="EB175" s="137"/>
      <c r="EC175" s="137"/>
      <c r="ED175" s="137"/>
      <c r="EE175" s="137"/>
      <c r="EF175" s="137"/>
      <c r="EG175" s="132"/>
      <c r="EH175" s="132"/>
      <c r="EI175" s="132"/>
      <c r="EJ175" s="132"/>
      <c r="EK175" s="132"/>
      <c r="EL175" s="132"/>
      <c r="EM175" s="134"/>
      <c r="EN175" s="132"/>
      <c r="EO175" s="137"/>
      <c r="EP175" s="137"/>
      <c r="EQ175" s="137"/>
      <c r="ER175" s="137"/>
      <c r="ES175" s="137"/>
      <c r="ET175" s="137"/>
      <c r="EU175" s="137"/>
      <c r="EV175" s="137"/>
      <c r="EW175" s="132"/>
      <c r="EX175" s="132"/>
    </row>
    <row r="176" spans="2:154" x14ac:dyDescent="0.2">
      <c r="B176" s="131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  <c r="AA176" s="132"/>
      <c r="AB176" s="132"/>
      <c r="AC176" s="132"/>
      <c r="AD176" s="132"/>
      <c r="AE176" s="132"/>
      <c r="AF176" s="132"/>
      <c r="AG176" s="132"/>
      <c r="AH176" s="132"/>
      <c r="AI176" s="132"/>
      <c r="AJ176" s="132"/>
      <c r="AK176" s="132"/>
      <c r="AL176" s="132"/>
      <c r="AM176" s="132"/>
      <c r="AN176" s="132"/>
      <c r="AO176" s="132"/>
      <c r="AP176" s="133"/>
      <c r="AQ176" s="132"/>
      <c r="AR176" s="134"/>
      <c r="AS176" s="135"/>
      <c r="AT176" s="135"/>
      <c r="AU176" s="135"/>
      <c r="AV176" s="136"/>
      <c r="AW176" s="136"/>
      <c r="AX176" s="136"/>
      <c r="AY176" s="136"/>
      <c r="AZ176" s="136"/>
      <c r="BA176" s="136"/>
      <c r="BB176" s="136"/>
      <c r="BC176" s="136"/>
      <c r="BD176" s="136"/>
      <c r="BE176" s="136"/>
      <c r="BF176" s="136"/>
      <c r="BG176" s="136"/>
      <c r="BH176" s="136"/>
      <c r="BI176" s="136"/>
      <c r="BJ176" s="136"/>
      <c r="BK176" s="136"/>
      <c r="BL176" s="136"/>
      <c r="BM176" s="136"/>
      <c r="BN176" s="136"/>
      <c r="BO176" s="136"/>
      <c r="BP176" s="136"/>
      <c r="BQ176" s="136"/>
      <c r="BR176" s="136"/>
      <c r="BS176" s="136"/>
      <c r="BT176" s="136"/>
      <c r="BU176" s="136"/>
      <c r="BV176" s="136"/>
      <c r="BW176" s="136"/>
      <c r="BX176" s="136"/>
      <c r="BY176" s="136"/>
      <c r="BZ176" s="136"/>
      <c r="CA176" s="136"/>
      <c r="CB176" s="136"/>
      <c r="CC176" s="136"/>
      <c r="CD176" s="136"/>
      <c r="CE176" s="136"/>
      <c r="CF176" s="136"/>
      <c r="CG176" s="136"/>
      <c r="CH176" s="136"/>
      <c r="CI176" s="136"/>
      <c r="CJ176" s="136"/>
      <c r="CK176" s="136"/>
      <c r="CL176" s="136"/>
      <c r="CM176" s="136"/>
      <c r="CN176" s="136"/>
      <c r="CO176" s="136"/>
      <c r="CP176" s="136"/>
      <c r="CQ176" s="136"/>
      <c r="CR176" s="136"/>
      <c r="CS176" s="136"/>
      <c r="CT176" s="136"/>
      <c r="CU176" s="136"/>
      <c r="CV176" s="136"/>
      <c r="CW176" s="136"/>
      <c r="CX176" s="136"/>
      <c r="CY176" s="136"/>
      <c r="CZ176" s="136"/>
      <c r="DA176" s="136"/>
      <c r="DB176" s="136"/>
      <c r="DC176" s="136"/>
      <c r="DD176" s="136"/>
      <c r="DE176" s="136"/>
      <c r="DF176" s="136"/>
      <c r="DG176" s="136"/>
      <c r="DH176" s="136"/>
      <c r="DI176" s="136"/>
      <c r="DJ176" s="136"/>
      <c r="DK176" s="136"/>
      <c r="DL176" s="136"/>
      <c r="DM176" s="136"/>
      <c r="DN176" s="137"/>
      <c r="DO176" s="137"/>
      <c r="DP176" s="137"/>
      <c r="DQ176" s="137"/>
      <c r="DR176" s="137"/>
      <c r="DS176" s="137"/>
      <c r="DT176" s="137"/>
      <c r="DU176" s="137"/>
      <c r="DV176" s="137"/>
      <c r="DW176" s="137"/>
      <c r="DX176" s="137"/>
      <c r="DY176" s="137"/>
      <c r="DZ176" s="137"/>
      <c r="EA176" s="137"/>
      <c r="EB176" s="137"/>
      <c r="EC176" s="137"/>
      <c r="ED176" s="137"/>
      <c r="EE176" s="137"/>
      <c r="EF176" s="137"/>
      <c r="EG176" s="132"/>
      <c r="EH176" s="132"/>
      <c r="EI176" s="132"/>
      <c r="EJ176" s="132"/>
      <c r="EK176" s="132"/>
      <c r="EL176" s="132"/>
      <c r="EM176" s="134"/>
      <c r="EN176" s="132"/>
      <c r="EO176" s="137"/>
      <c r="EP176" s="137"/>
      <c r="EQ176" s="137"/>
      <c r="ER176" s="137"/>
      <c r="ES176" s="137"/>
      <c r="ET176" s="137"/>
      <c r="EU176" s="137"/>
      <c r="EV176" s="137"/>
      <c r="EW176" s="132"/>
      <c r="EX176" s="132"/>
    </row>
    <row r="177" spans="2:154" x14ac:dyDescent="0.2">
      <c r="B177" s="131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  <c r="AA177" s="132"/>
      <c r="AB177" s="132"/>
      <c r="AC177" s="132"/>
      <c r="AD177" s="132"/>
      <c r="AE177" s="132"/>
      <c r="AF177" s="132"/>
      <c r="AG177" s="132"/>
      <c r="AH177" s="132"/>
      <c r="AI177" s="132"/>
      <c r="AJ177" s="132"/>
      <c r="AK177" s="132"/>
      <c r="AL177" s="132"/>
      <c r="AM177" s="132"/>
      <c r="AN177" s="132"/>
      <c r="AO177" s="132"/>
      <c r="AP177" s="133"/>
      <c r="AQ177" s="132"/>
      <c r="AR177" s="134"/>
      <c r="AS177" s="135"/>
      <c r="AT177" s="135"/>
      <c r="AU177" s="135"/>
      <c r="AV177" s="136"/>
      <c r="AW177" s="136"/>
      <c r="AX177" s="136"/>
      <c r="AY177" s="136"/>
      <c r="AZ177" s="136"/>
      <c r="BA177" s="136"/>
      <c r="BB177" s="136"/>
      <c r="BC177" s="136"/>
      <c r="BD177" s="136"/>
      <c r="BE177" s="136"/>
      <c r="BF177" s="136"/>
      <c r="BG177" s="136"/>
      <c r="BH177" s="136"/>
      <c r="BI177" s="136"/>
      <c r="BJ177" s="136"/>
      <c r="BK177" s="136"/>
      <c r="BL177" s="136"/>
      <c r="BM177" s="136"/>
      <c r="BN177" s="136"/>
      <c r="BO177" s="136"/>
      <c r="BP177" s="136"/>
      <c r="BQ177" s="136"/>
      <c r="BR177" s="136"/>
      <c r="BS177" s="136"/>
      <c r="BT177" s="136"/>
      <c r="BU177" s="136"/>
      <c r="BV177" s="136"/>
      <c r="BW177" s="136"/>
      <c r="BX177" s="136"/>
      <c r="BY177" s="136"/>
      <c r="BZ177" s="136"/>
      <c r="CA177" s="136"/>
      <c r="CB177" s="136"/>
      <c r="CC177" s="136"/>
      <c r="CD177" s="136"/>
      <c r="CE177" s="136"/>
      <c r="CF177" s="136"/>
      <c r="CG177" s="136"/>
      <c r="CH177" s="136"/>
      <c r="CI177" s="136"/>
      <c r="CJ177" s="136"/>
      <c r="CK177" s="136"/>
      <c r="CL177" s="136"/>
      <c r="CM177" s="136"/>
      <c r="CN177" s="136"/>
      <c r="CO177" s="136"/>
      <c r="CP177" s="136"/>
      <c r="CQ177" s="136"/>
      <c r="CR177" s="136"/>
      <c r="CS177" s="136"/>
      <c r="CT177" s="136"/>
      <c r="CU177" s="136"/>
      <c r="CV177" s="136"/>
      <c r="CW177" s="136"/>
      <c r="CX177" s="136"/>
      <c r="CY177" s="136"/>
      <c r="CZ177" s="136"/>
      <c r="DA177" s="136"/>
      <c r="DB177" s="136"/>
      <c r="DC177" s="136"/>
      <c r="DD177" s="136"/>
      <c r="DE177" s="136"/>
      <c r="DF177" s="136"/>
      <c r="DG177" s="136"/>
      <c r="DH177" s="136"/>
      <c r="DI177" s="136"/>
      <c r="DJ177" s="136"/>
      <c r="DK177" s="136"/>
      <c r="DL177" s="136"/>
      <c r="DM177" s="136"/>
      <c r="DN177" s="137"/>
      <c r="DO177" s="137"/>
      <c r="DP177" s="137"/>
      <c r="DQ177" s="137"/>
      <c r="DR177" s="137"/>
      <c r="DS177" s="137"/>
      <c r="DT177" s="137"/>
      <c r="DU177" s="137"/>
      <c r="DV177" s="137"/>
      <c r="DW177" s="137"/>
      <c r="DX177" s="137"/>
      <c r="DY177" s="137"/>
      <c r="DZ177" s="137"/>
      <c r="EA177" s="137"/>
      <c r="EB177" s="137"/>
      <c r="EC177" s="137"/>
      <c r="ED177" s="137"/>
      <c r="EE177" s="137"/>
      <c r="EF177" s="137"/>
      <c r="EG177" s="132"/>
      <c r="EH177" s="132"/>
      <c r="EI177" s="132"/>
      <c r="EJ177" s="132"/>
      <c r="EK177" s="132"/>
      <c r="EL177" s="132"/>
      <c r="EM177" s="134"/>
      <c r="EN177" s="132"/>
      <c r="EO177" s="137"/>
      <c r="EP177" s="137"/>
      <c r="EQ177" s="137"/>
      <c r="ER177" s="137"/>
      <c r="ES177" s="137"/>
      <c r="ET177" s="137"/>
      <c r="EU177" s="137"/>
      <c r="EV177" s="137"/>
      <c r="EW177" s="132"/>
      <c r="EX177" s="132"/>
    </row>
    <row r="178" spans="2:154" x14ac:dyDescent="0.2">
      <c r="B178" s="131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132"/>
      <c r="AE178" s="132"/>
      <c r="AF178" s="132"/>
      <c r="AG178" s="132"/>
      <c r="AH178" s="132"/>
      <c r="AI178" s="132"/>
      <c r="AJ178" s="132"/>
      <c r="AK178" s="132"/>
      <c r="AL178" s="132"/>
      <c r="AM178" s="132"/>
      <c r="AN178" s="132"/>
      <c r="AO178" s="132"/>
      <c r="AP178" s="133"/>
      <c r="AQ178" s="132"/>
      <c r="AR178" s="134"/>
      <c r="AS178" s="135"/>
      <c r="AT178" s="135"/>
      <c r="AU178" s="135"/>
      <c r="AV178" s="136"/>
      <c r="AW178" s="136"/>
      <c r="AX178" s="136"/>
      <c r="AY178" s="136"/>
      <c r="AZ178" s="136"/>
      <c r="BA178" s="136"/>
      <c r="BB178" s="136"/>
      <c r="BC178" s="136"/>
      <c r="BD178" s="136"/>
      <c r="BE178" s="136"/>
      <c r="BF178" s="136"/>
      <c r="BG178" s="136"/>
      <c r="BH178" s="136"/>
      <c r="BI178" s="136"/>
      <c r="BJ178" s="136"/>
      <c r="BK178" s="136"/>
      <c r="BL178" s="136"/>
      <c r="BM178" s="136"/>
      <c r="BN178" s="136"/>
      <c r="BO178" s="136"/>
      <c r="BP178" s="136"/>
      <c r="BQ178" s="136"/>
      <c r="BR178" s="136"/>
      <c r="BS178" s="136"/>
      <c r="BT178" s="136"/>
      <c r="BU178" s="136"/>
      <c r="BV178" s="136"/>
      <c r="BW178" s="136"/>
      <c r="BX178" s="136"/>
      <c r="BY178" s="136"/>
      <c r="BZ178" s="136"/>
      <c r="CA178" s="136"/>
      <c r="CB178" s="136"/>
      <c r="CC178" s="136"/>
      <c r="CD178" s="136"/>
      <c r="CE178" s="136"/>
      <c r="CF178" s="136"/>
      <c r="CG178" s="136"/>
      <c r="CH178" s="136"/>
      <c r="CI178" s="136"/>
      <c r="CJ178" s="136"/>
      <c r="CK178" s="136"/>
      <c r="CL178" s="136"/>
      <c r="CM178" s="136"/>
      <c r="CN178" s="136"/>
      <c r="CO178" s="136"/>
      <c r="CP178" s="136"/>
      <c r="CQ178" s="136"/>
      <c r="CR178" s="136"/>
      <c r="CS178" s="136"/>
      <c r="CT178" s="136"/>
      <c r="CU178" s="136"/>
      <c r="CV178" s="136"/>
      <c r="CW178" s="136"/>
      <c r="CX178" s="136"/>
      <c r="CY178" s="136"/>
      <c r="CZ178" s="136"/>
      <c r="DA178" s="136"/>
      <c r="DB178" s="136"/>
      <c r="DC178" s="136"/>
      <c r="DD178" s="136"/>
      <c r="DE178" s="136"/>
      <c r="DF178" s="136"/>
      <c r="DG178" s="136"/>
      <c r="DH178" s="136"/>
      <c r="DI178" s="136"/>
      <c r="DJ178" s="136"/>
      <c r="DK178" s="136"/>
      <c r="DL178" s="136"/>
      <c r="DM178" s="136"/>
      <c r="DN178" s="137"/>
      <c r="DO178" s="137"/>
      <c r="DP178" s="137"/>
      <c r="DQ178" s="137"/>
      <c r="DR178" s="137"/>
      <c r="DS178" s="137"/>
      <c r="DT178" s="137"/>
      <c r="DU178" s="137"/>
      <c r="DV178" s="137"/>
      <c r="DW178" s="137"/>
      <c r="DX178" s="137"/>
      <c r="DY178" s="137"/>
      <c r="DZ178" s="137"/>
      <c r="EA178" s="137"/>
      <c r="EB178" s="137"/>
      <c r="EC178" s="137"/>
      <c r="ED178" s="137"/>
      <c r="EE178" s="137"/>
      <c r="EF178" s="137"/>
      <c r="EG178" s="132"/>
      <c r="EH178" s="132"/>
      <c r="EI178" s="132"/>
      <c r="EJ178" s="132"/>
      <c r="EK178" s="132"/>
      <c r="EL178" s="132"/>
      <c r="EM178" s="134"/>
      <c r="EN178" s="132"/>
      <c r="EO178" s="137"/>
      <c r="EP178" s="137"/>
      <c r="EQ178" s="137"/>
      <c r="ER178" s="137"/>
      <c r="ES178" s="137"/>
      <c r="ET178" s="137"/>
      <c r="EU178" s="137"/>
      <c r="EV178" s="137"/>
      <c r="EW178" s="132"/>
      <c r="EX178" s="132"/>
    </row>
    <row r="179" spans="2:154" x14ac:dyDescent="0.2">
      <c r="B179" s="131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  <c r="AA179" s="132"/>
      <c r="AB179" s="132"/>
      <c r="AC179" s="132"/>
      <c r="AD179" s="132"/>
      <c r="AE179" s="132"/>
      <c r="AF179" s="132"/>
      <c r="AG179" s="132"/>
      <c r="AH179" s="132"/>
      <c r="AI179" s="132"/>
      <c r="AJ179" s="132"/>
      <c r="AK179" s="132"/>
      <c r="AL179" s="132"/>
      <c r="AM179" s="132"/>
      <c r="AN179" s="132"/>
      <c r="AO179" s="132"/>
      <c r="AP179" s="133"/>
      <c r="AQ179" s="132"/>
      <c r="AR179" s="134"/>
      <c r="AS179" s="135"/>
      <c r="AT179" s="135"/>
      <c r="AU179" s="135"/>
      <c r="AV179" s="136"/>
      <c r="AW179" s="136"/>
      <c r="AX179" s="136"/>
      <c r="AY179" s="136"/>
      <c r="AZ179" s="136"/>
      <c r="BA179" s="136"/>
      <c r="BB179" s="136"/>
      <c r="BC179" s="136"/>
      <c r="BD179" s="136"/>
      <c r="BE179" s="136"/>
      <c r="BF179" s="136"/>
      <c r="BG179" s="136"/>
      <c r="BH179" s="136"/>
      <c r="BI179" s="136"/>
      <c r="BJ179" s="136"/>
      <c r="BK179" s="136"/>
      <c r="BL179" s="136"/>
      <c r="BM179" s="136"/>
      <c r="BN179" s="136"/>
      <c r="BO179" s="136"/>
      <c r="BP179" s="136"/>
      <c r="BQ179" s="136"/>
      <c r="BR179" s="136"/>
      <c r="BS179" s="136"/>
      <c r="BT179" s="136"/>
      <c r="BU179" s="136"/>
      <c r="BV179" s="136"/>
      <c r="BW179" s="136"/>
      <c r="BX179" s="136"/>
      <c r="BY179" s="136"/>
      <c r="BZ179" s="136"/>
      <c r="CA179" s="136"/>
      <c r="CB179" s="136"/>
      <c r="CC179" s="136"/>
      <c r="CD179" s="136"/>
      <c r="CE179" s="136"/>
      <c r="CF179" s="136"/>
      <c r="CG179" s="136"/>
      <c r="CH179" s="136"/>
      <c r="CI179" s="136"/>
      <c r="CJ179" s="136"/>
      <c r="CK179" s="136"/>
      <c r="CL179" s="136"/>
      <c r="CM179" s="136"/>
      <c r="CN179" s="136"/>
      <c r="CO179" s="136"/>
      <c r="CP179" s="136"/>
      <c r="CQ179" s="136"/>
      <c r="CR179" s="136"/>
      <c r="CS179" s="136"/>
      <c r="CT179" s="136"/>
      <c r="CU179" s="136"/>
      <c r="CV179" s="136"/>
      <c r="CW179" s="136"/>
      <c r="CX179" s="136"/>
      <c r="CY179" s="136"/>
      <c r="CZ179" s="136"/>
      <c r="DA179" s="136"/>
      <c r="DB179" s="136"/>
      <c r="DC179" s="136"/>
      <c r="DD179" s="136"/>
      <c r="DE179" s="136"/>
      <c r="DF179" s="136"/>
      <c r="DG179" s="136"/>
      <c r="DH179" s="136"/>
      <c r="DI179" s="136"/>
      <c r="DJ179" s="136"/>
      <c r="DK179" s="136"/>
      <c r="DL179" s="136"/>
      <c r="DM179" s="136"/>
      <c r="DN179" s="137"/>
      <c r="DO179" s="137"/>
      <c r="DP179" s="137"/>
      <c r="DQ179" s="137"/>
      <c r="DR179" s="137"/>
      <c r="DS179" s="137"/>
      <c r="DT179" s="137"/>
      <c r="DU179" s="137"/>
      <c r="DV179" s="137"/>
      <c r="DW179" s="137"/>
      <c r="DX179" s="137"/>
      <c r="DY179" s="137"/>
      <c r="DZ179" s="137"/>
      <c r="EA179" s="137"/>
      <c r="EB179" s="137"/>
      <c r="EC179" s="137"/>
      <c r="ED179" s="137"/>
      <c r="EE179" s="137"/>
      <c r="EF179" s="137"/>
      <c r="EG179" s="132"/>
      <c r="EH179" s="132"/>
      <c r="EI179" s="132"/>
      <c r="EJ179" s="132"/>
      <c r="EK179" s="132"/>
      <c r="EL179" s="132"/>
      <c r="EM179" s="134"/>
      <c r="EN179" s="132"/>
      <c r="EO179" s="137"/>
      <c r="EP179" s="137"/>
      <c r="EQ179" s="137"/>
      <c r="ER179" s="137"/>
      <c r="ES179" s="137"/>
      <c r="ET179" s="137"/>
      <c r="EU179" s="137"/>
      <c r="EV179" s="137"/>
      <c r="EW179" s="132"/>
      <c r="EX179" s="132"/>
    </row>
    <row r="180" spans="2:154" x14ac:dyDescent="0.2">
      <c r="B180" s="131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  <c r="AA180" s="132"/>
      <c r="AB180" s="132"/>
      <c r="AC180" s="132"/>
      <c r="AD180" s="132"/>
      <c r="AE180" s="132"/>
      <c r="AF180" s="132"/>
      <c r="AG180" s="132"/>
      <c r="AH180" s="132"/>
      <c r="AI180" s="132"/>
      <c r="AJ180" s="132"/>
      <c r="AK180" s="132"/>
      <c r="AL180" s="132"/>
      <c r="AM180" s="132"/>
      <c r="AN180" s="132"/>
      <c r="AO180" s="132"/>
      <c r="AP180" s="133"/>
      <c r="AQ180" s="132"/>
      <c r="AR180" s="134"/>
      <c r="AS180" s="135"/>
      <c r="AT180" s="135"/>
      <c r="AU180" s="135"/>
      <c r="AV180" s="136"/>
      <c r="AW180" s="136"/>
      <c r="AX180" s="136"/>
      <c r="AY180" s="136"/>
      <c r="AZ180" s="136"/>
      <c r="BA180" s="136"/>
      <c r="BB180" s="136"/>
      <c r="BC180" s="136"/>
      <c r="BD180" s="136"/>
      <c r="BE180" s="136"/>
      <c r="BF180" s="136"/>
      <c r="BG180" s="136"/>
      <c r="BH180" s="136"/>
      <c r="BI180" s="136"/>
      <c r="BJ180" s="136"/>
      <c r="BK180" s="136"/>
      <c r="BL180" s="136"/>
      <c r="BM180" s="136"/>
      <c r="BN180" s="136"/>
      <c r="BO180" s="136"/>
      <c r="BP180" s="136"/>
      <c r="BQ180" s="136"/>
      <c r="BR180" s="136"/>
      <c r="BS180" s="136"/>
      <c r="BT180" s="136"/>
      <c r="BU180" s="136"/>
      <c r="BV180" s="136"/>
      <c r="BW180" s="136"/>
      <c r="BX180" s="136"/>
      <c r="BY180" s="136"/>
      <c r="BZ180" s="136"/>
      <c r="CA180" s="136"/>
      <c r="CB180" s="136"/>
      <c r="CC180" s="136"/>
      <c r="CD180" s="136"/>
      <c r="CE180" s="136"/>
      <c r="CF180" s="136"/>
      <c r="CG180" s="136"/>
      <c r="CH180" s="136"/>
      <c r="CI180" s="136"/>
      <c r="CJ180" s="136"/>
      <c r="CK180" s="136"/>
      <c r="CL180" s="136"/>
      <c r="CM180" s="136"/>
      <c r="CN180" s="136"/>
      <c r="CO180" s="136"/>
      <c r="CP180" s="136"/>
      <c r="CQ180" s="136"/>
      <c r="CR180" s="136"/>
      <c r="CS180" s="136"/>
      <c r="CT180" s="136"/>
      <c r="CU180" s="136"/>
      <c r="CV180" s="136"/>
      <c r="CW180" s="136"/>
      <c r="CX180" s="136"/>
      <c r="CY180" s="136"/>
      <c r="CZ180" s="136"/>
      <c r="DA180" s="136"/>
      <c r="DB180" s="136"/>
      <c r="DC180" s="136"/>
      <c r="DD180" s="136"/>
      <c r="DE180" s="136"/>
      <c r="DF180" s="136"/>
      <c r="DG180" s="136"/>
      <c r="DH180" s="136"/>
      <c r="DI180" s="136"/>
      <c r="DJ180" s="136"/>
      <c r="DK180" s="136"/>
      <c r="DL180" s="136"/>
      <c r="DM180" s="136"/>
      <c r="DN180" s="137"/>
      <c r="DO180" s="137"/>
      <c r="DP180" s="137"/>
      <c r="DQ180" s="137"/>
      <c r="DR180" s="137"/>
      <c r="DS180" s="137"/>
      <c r="DT180" s="137"/>
      <c r="DU180" s="137"/>
      <c r="DV180" s="137"/>
      <c r="DW180" s="137"/>
      <c r="DX180" s="137"/>
      <c r="DY180" s="137"/>
      <c r="DZ180" s="137"/>
      <c r="EA180" s="137"/>
      <c r="EB180" s="137"/>
      <c r="EC180" s="137"/>
      <c r="ED180" s="137"/>
      <c r="EE180" s="137"/>
      <c r="EF180" s="137"/>
      <c r="EG180" s="132"/>
      <c r="EH180" s="132"/>
      <c r="EI180" s="132"/>
      <c r="EJ180" s="132"/>
      <c r="EK180" s="132"/>
      <c r="EL180" s="132"/>
      <c r="EM180" s="134"/>
      <c r="EN180" s="132"/>
      <c r="EO180" s="137"/>
      <c r="EP180" s="137"/>
      <c r="EQ180" s="137"/>
      <c r="ER180" s="137"/>
      <c r="ES180" s="137"/>
      <c r="ET180" s="137"/>
      <c r="EU180" s="137"/>
      <c r="EV180" s="137"/>
      <c r="EW180" s="132"/>
      <c r="EX180" s="132"/>
    </row>
    <row r="181" spans="2:154" x14ac:dyDescent="0.2">
      <c r="B181" s="131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  <c r="AA181" s="132"/>
      <c r="AB181" s="132"/>
      <c r="AC181" s="132"/>
      <c r="AD181" s="132"/>
      <c r="AE181" s="132"/>
      <c r="AF181" s="132"/>
      <c r="AG181" s="132"/>
      <c r="AH181" s="132"/>
      <c r="AI181" s="132"/>
      <c r="AJ181" s="132"/>
      <c r="AK181" s="132"/>
      <c r="AL181" s="132"/>
      <c r="AM181" s="132"/>
      <c r="AN181" s="132"/>
      <c r="AO181" s="132"/>
      <c r="AP181" s="133"/>
      <c r="AQ181" s="132"/>
      <c r="AR181" s="134"/>
      <c r="AS181" s="135"/>
      <c r="AT181" s="135"/>
      <c r="AU181" s="135"/>
      <c r="AV181" s="136"/>
      <c r="AW181" s="136"/>
      <c r="AX181" s="136"/>
      <c r="AY181" s="136"/>
      <c r="AZ181" s="136"/>
      <c r="BA181" s="136"/>
      <c r="BB181" s="136"/>
      <c r="BC181" s="136"/>
      <c r="BD181" s="136"/>
      <c r="BE181" s="136"/>
      <c r="BF181" s="136"/>
      <c r="BG181" s="136"/>
      <c r="BH181" s="136"/>
      <c r="BI181" s="136"/>
      <c r="BJ181" s="136"/>
      <c r="BK181" s="136"/>
      <c r="BL181" s="136"/>
      <c r="BM181" s="136"/>
      <c r="BN181" s="136"/>
      <c r="BO181" s="136"/>
      <c r="BP181" s="136"/>
      <c r="BQ181" s="136"/>
      <c r="BR181" s="136"/>
      <c r="BS181" s="136"/>
      <c r="BT181" s="136"/>
      <c r="BU181" s="136"/>
      <c r="BV181" s="136"/>
      <c r="BW181" s="136"/>
      <c r="BX181" s="136"/>
      <c r="BY181" s="136"/>
      <c r="BZ181" s="136"/>
      <c r="CA181" s="136"/>
      <c r="CB181" s="136"/>
      <c r="CC181" s="136"/>
      <c r="CD181" s="136"/>
      <c r="CE181" s="136"/>
      <c r="CF181" s="136"/>
      <c r="CG181" s="136"/>
      <c r="CH181" s="136"/>
      <c r="CI181" s="136"/>
      <c r="CJ181" s="136"/>
      <c r="CK181" s="136"/>
      <c r="CL181" s="136"/>
      <c r="CM181" s="136"/>
      <c r="CN181" s="136"/>
      <c r="CO181" s="136"/>
      <c r="CP181" s="136"/>
      <c r="CQ181" s="136"/>
      <c r="CR181" s="136"/>
      <c r="CS181" s="136"/>
      <c r="CT181" s="136"/>
      <c r="CU181" s="136"/>
      <c r="CV181" s="136"/>
      <c r="CW181" s="136"/>
      <c r="CX181" s="136"/>
      <c r="CY181" s="136"/>
      <c r="CZ181" s="136"/>
      <c r="DA181" s="136"/>
      <c r="DB181" s="136"/>
      <c r="DC181" s="136"/>
      <c r="DD181" s="136"/>
      <c r="DE181" s="136"/>
      <c r="DF181" s="136"/>
      <c r="DG181" s="136"/>
      <c r="DH181" s="136"/>
      <c r="DI181" s="136"/>
      <c r="DJ181" s="136"/>
      <c r="DK181" s="136"/>
      <c r="DL181" s="136"/>
      <c r="DM181" s="136"/>
      <c r="DN181" s="137"/>
      <c r="DO181" s="137"/>
      <c r="DP181" s="137"/>
      <c r="DQ181" s="137"/>
      <c r="DR181" s="137"/>
      <c r="DS181" s="137"/>
      <c r="DT181" s="137"/>
      <c r="DU181" s="137"/>
      <c r="DV181" s="137"/>
      <c r="DW181" s="137"/>
      <c r="DX181" s="137"/>
      <c r="DY181" s="137"/>
      <c r="DZ181" s="137"/>
      <c r="EA181" s="137"/>
      <c r="EB181" s="137"/>
      <c r="EC181" s="137"/>
      <c r="ED181" s="137"/>
      <c r="EE181" s="137"/>
      <c r="EF181" s="137"/>
      <c r="EG181" s="132"/>
      <c r="EH181" s="132"/>
      <c r="EI181" s="132"/>
      <c r="EJ181" s="132"/>
      <c r="EK181" s="132"/>
      <c r="EL181" s="132"/>
      <c r="EM181" s="134"/>
      <c r="EN181" s="132"/>
      <c r="EO181" s="137"/>
      <c r="EP181" s="137"/>
      <c r="EQ181" s="137"/>
      <c r="ER181" s="137"/>
      <c r="ES181" s="137"/>
      <c r="ET181" s="137"/>
      <c r="EU181" s="137"/>
      <c r="EV181" s="137"/>
      <c r="EW181" s="132"/>
      <c r="EX181" s="132"/>
    </row>
    <row r="182" spans="2:154" x14ac:dyDescent="0.2">
      <c r="B182" s="131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  <c r="AA182" s="132"/>
      <c r="AB182" s="132"/>
      <c r="AC182" s="132"/>
      <c r="AD182" s="132"/>
      <c r="AE182" s="132"/>
      <c r="AF182" s="132"/>
      <c r="AG182" s="132"/>
      <c r="AH182" s="132"/>
      <c r="AI182" s="132"/>
      <c r="AJ182" s="132"/>
      <c r="AK182" s="132"/>
      <c r="AL182" s="132"/>
      <c r="AM182" s="132"/>
      <c r="AN182" s="132"/>
      <c r="AO182" s="132"/>
      <c r="AP182" s="133"/>
      <c r="AQ182" s="132"/>
      <c r="AR182" s="134"/>
      <c r="AS182" s="135"/>
      <c r="AT182" s="135"/>
      <c r="AU182" s="135"/>
      <c r="AV182" s="136"/>
      <c r="AW182" s="136"/>
      <c r="AX182" s="136"/>
      <c r="AY182" s="136"/>
      <c r="AZ182" s="136"/>
      <c r="BA182" s="136"/>
      <c r="BB182" s="136"/>
      <c r="BC182" s="136"/>
      <c r="BD182" s="136"/>
      <c r="BE182" s="136"/>
      <c r="BF182" s="136"/>
      <c r="BG182" s="136"/>
      <c r="BH182" s="136"/>
      <c r="BI182" s="136"/>
      <c r="BJ182" s="136"/>
      <c r="BK182" s="136"/>
      <c r="BL182" s="136"/>
      <c r="BM182" s="136"/>
      <c r="BN182" s="136"/>
      <c r="BO182" s="136"/>
      <c r="BP182" s="136"/>
      <c r="BQ182" s="136"/>
      <c r="BR182" s="136"/>
      <c r="BS182" s="136"/>
      <c r="BT182" s="136"/>
      <c r="BU182" s="136"/>
      <c r="BV182" s="136"/>
      <c r="BW182" s="136"/>
      <c r="BX182" s="136"/>
      <c r="BY182" s="136"/>
      <c r="BZ182" s="136"/>
      <c r="CA182" s="136"/>
      <c r="CB182" s="136"/>
      <c r="CC182" s="136"/>
      <c r="CD182" s="136"/>
      <c r="CE182" s="136"/>
      <c r="CF182" s="136"/>
      <c r="CG182" s="136"/>
      <c r="CH182" s="136"/>
      <c r="CI182" s="136"/>
      <c r="CJ182" s="136"/>
      <c r="CK182" s="136"/>
      <c r="CL182" s="136"/>
      <c r="CM182" s="136"/>
      <c r="CN182" s="136"/>
      <c r="CO182" s="136"/>
      <c r="CP182" s="136"/>
      <c r="CQ182" s="136"/>
      <c r="CR182" s="136"/>
      <c r="CS182" s="136"/>
      <c r="CT182" s="136"/>
      <c r="CU182" s="136"/>
      <c r="CV182" s="136"/>
      <c r="CW182" s="136"/>
      <c r="CX182" s="136"/>
      <c r="CY182" s="136"/>
      <c r="CZ182" s="136"/>
      <c r="DA182" s="136"/>
      <c r="DB182" s="136"/>
      <c r="DC182" s="136"/>
      <c r="DD182" s="136"/>
      <c r="DE182" s="136"/>
      <c r="DF182" s="136"/>
      <c r="DG182" s="136"/>
      <c r="DH182" s="136"/>
      <c r="DI182" s="136"/>
      <c r="DJ182" s="136"/>
      <c r="DK182" s="136"/>
      <c r="DL182" s="136"/>
      <c r="DM182" s="136"/>
      <c r="DN182" s="137"/>
      <c r="DO182" s="137"/>
      <c r="DP182" s="137"/>
      <c r="DQ182" s="137"/>
      <c r="DR182" s="137"/>
      <c r="DS182" s="137"/>
      <c r="DT182" s="137"/>
      <c r="DU182" s="137"/>
      <c r="DV182" s="137"/>
      <c r="DW182" s="137"/>
      <c r="DX182" s="137"/>
      <c r="DY182" s="137"/>
      <c r="DZ182" s="137"/>
      <c r="EA182" s="137"/>
      <c r="EB182" s="137"/>
      <c r="EC182" s="137"/>
      <c r="ED182" s="137"/>
      <c r="EE182" s="137"/>
      <c r="EF182" s="137"/>
      <c r="EG182" s="132"/>
      <c r="EH182" s="132"/>
      <c r="EI182" s="132"/>
      <c r="EJ182" s="132"/>
      <c r="EK182" s="132"/>
      <c r="EL182" s="132"/>
      <c r="EM182" s="134"/>
      <c r="EN182" s="132"/>
      <c r="EO182" s="137"/>
      <c r="EP182" s="137"/>
      <c r="EQ182" s="137"/>
      <c r="ER182" s="137"/>
      <c r="ES182" s="137"/>
      <c r="ET182" s="137"/>
      <c r="EU182" s="137"/>
      <c r="EV182" s="137"/>
      <c r="EW182" s="132"/>
      <c r="EX182" s="132"/>
    </row>
    <row r="183" spans="2:154" x14ac:dyDescent="0.2">
      <c r="B183" s="131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  <c r="AA183" s="132"/>
      <c r="AB183" s="132"/>
      <c r="AC183" s="132"/>
      <c r="AD183" s="132"/>
      <c r="AE183" s="132"/>
      <c r="AF183" s="132"/>
      <c r="AG183" s="132"/>
      <c r="AH183" s="132"/>
      <c r="AI183" s="132"/>
      <c r="AJ183" s="132"/>
      <c r="AK183" s="132"/>
      <c r="AL183" s="132"/>
      <c r="AM183" s="132"/>
      <c r="AN183" s="132"/>
      <c r="AO183" s="132"/>
      <c r="AP183" s="133"/>
      <c r="AQ183" s="132"/>
      <c r="AR183" s="134"/>
      <c r="AS183" s="135"/>
      <c r="AT183" s="135"/>
      <c r="AU183" s="135"/>
      <c r="AV183" s="136"/>
      <c r="AW183" s="136"/>
      <c r="AX183" s="136"/>
      <c r="AY183" s="136"/>
      <c r="AZ183" s="136"/>
      <c r="BA183" s="136"/>
      <c r="BB183" s="136"/>
      <c r="BC183" s="136"/>
      <c r="BD183" s="136"/>
      <c r="BE183" s="136"/>
      <c r="BF183" s="136"/>
      <c r="BG183" s="136"/>
      <c r="BH183" s="136"/>
      <c r="BI183" s="136"/>
      <c r="BJ183" s="136"/>
      <c r="BK183" s="136"/>
      <c r="BL183" s="136"/>
      <c r="BM183" s="136"/>
      <c r="BN183" s="136"/>
      <c r="BO183" s="136"/>
      <c r="BP183" s="136"/>
      <c r="BQ183" s="136"/>
      <c r="BR183" s="136"/>
      <c r="BS183" s="136"/>
      <c r="BT183" s="136"/>
      <c r="BU183" s="136"/>
      <c r="BV183" s="136"/>
      <c r="BW183" s="136"/>
      <c r="BX183" s="136"/>
      <c r="BY183" s="136"/>
      <c r="BZ183" s="136"/>
      <c r="CA183" s="136"/>
      <c r="CB183" s="136"/>
      <c r="CC183" s="136"/>
      <c r="CD183" s="136"/>
      <c r="CE183" s="136"/>
      <c r="CF183" s="136"/>
      <c r="CG183" s="136"/>
      <c r="CH183" s="136"/>
      <c r="CI183" s="136"/>
      <c r="CJ183" s="136"/>
      <c r="CK183" s="136"/>
      <c r="CL183" s="136"/>
      <c r="CM183" s="136"/>
      <c r="CN183" s="136"/>
      <c r="CO183" s="136"/>
      <c r="CP183" s="136"/>
      <c r="CQ183" s="136"/>
      <c r="CR183" s="136"/>
      <c r="CS183" s="136"/>
      <c r="CT183" s="136"/>
      <c r="CU183" s="136"/>
      <c r="CV183" s="136"/>
      <c r="CW183" s="136"/>
      <c r="CX183" s="136"/>
      <c r="CY183" s="136"/>
      <c r="CZ183" s="136"/>
      <c r="DA183" s="136"/>
      <c r="DB183" s="136"/>
      <c r="DC183" s="136"/>
      <c r="DD183" s="136"/>
      <c r="DE183" s="136"/>
      <c r="DF183" s="136"/>
      <c r="DG183" s="136"/>
      <c r="DH183" s="136"/>
      <c r="DI183" s="136"/>
      <c r="DJ183" s="136"/>
      <c r="DK183" s="136"/>
      <c r="DL183" s="136"/>
      <c r="DM183" s="136"/>
      <c r="DN183" s="137"/>
      <c r="DO183" s="137"/>
      <c r="DP183" s="137"/>
      <c r="DQ183" s="137"/>
      <c r="DR183" s="137"/>
      <c r="DS183" s="137"/>
      <c r="DT183" s="137"/>
      <c r="DU183" s="137"/>
      <c r="DV183" s="137"/>
      <c r="DW183" s="137"/>
      <c r="DX183" s="137"/>
      <c r="DY183" s="137"/>
      <c r="DZ183" s="137"/>
      <c r="EA183" s="137"/>
      <c r="EB183" s="137"/>
      <c r="EC183" s="137"/>
      <c r="ED183" s="137"/>
      <c r="EE183" s="137"/>
      <c r="EF183" s="137"/>
      <c r="EG183" s="132"/>
      <c r="EH183" s="132"/>
      <c r="EI183" s="132"/>
      <c r="EJ183" s="132"/>
      <c r="EK183" s="132"/>
      <c r="EL183" s="132"/>
      <c r="EM183" s="134"/>
      <c r="EN183" s="132"/>
      <c r="EO183" s="137"/>
      <c r="EP183" s="137"/>
      <c r="EQ183" s="137"/>
      <c r="ER183" s="137"/>
      <c r="ES183" s="137"/>
      <c r="ET183" s="137"/>
      <c r="EU183" s="137"/>
      <c r="EV183" s="137"/>
      <c r="EW183" s="132"/>
      <c r="EX183" s="132"/>
    </row>
    <row r="184" spans="2:154" x14ac:dyDescent="0.2">
      <c r="B184" s="131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  <c r="AA184" s="132"/>
      <c r="AB184" s="132"/>
      <c r="AC184" s="132"/>
      <c r="AD184" s="132"/>
      <c r="AE184" s="132"/>
      <c r="AF184" s="132"/>
      <c r="AG184" s="132"/>
      <c r="AH184" s="132"/>
      <c r="AI184" s="132"/>
      <c r="AJ184" s="132"/>
      <c r="AK184" s="132"/>
      <c r="AL184" s="132"/>
      <c r="AM184" s="132"/>
      <c r="AN184" s="132"/>
      <c r="AO184" s="132"/>
      <c r="AP184" s="133"/>
      <c r="AQ184" s="132"/>
      <c r="AR184" s="134"/>
      <c r="AS184" s="135"/>
      <c r="AT184" s="135"/>
      <c r="AU184" s="135"/>
      <c r="AV184" s="136"/>
      <c r="AW184" s="136"/>
      <c r="AX184" s="136"/>
      <c r="AY184" s="136"/>
      <c r="AZ184" s="136"/>
      <c r="BA184" s="136"/>
      <c r="BB184" s="136"/>
      <c r="BC184" s="136"/>
      <c r="BD184" s="136"/>
      <c r="BE184" s="136"/>
      <c r="BF184" s="136"/>
      <c r="BG184" s="136"/>
      <c r="BH184" s="136"/>
      <c r="BI184" s="136"/>
      <c r="BJ184" s="136"/>
      <c r="BK184" s="136"/>
      <c r="BL184" s="136"/>
      <c r="BM184" s="136"/>
      <c r="BN184" s="136"/>
      <c r="BO184" s="136"/>
      <c r="BP184" s="136"/>
      <c r="BQ184" s="136"/>
      <c r="BR184" s="136"/>
      <c r="BS184" s="136"/>
      <c r="BT184" s="136"/>
      <c r="BU184" s="136"/>
      <c r="BV184" s="136"/>
      <c r="BW184" s="136"/>
      <c r="BX184" s="136"/>
      <c r="BY184" s="136"/>
      <c r="BZ184" s="136"/>
      <c r="CA184" s="136"/>
      <c r="CB184" s="136"/>
      <c r="CC184" s="136"/>
      <c r="CD184" s="136"/>
      <c r="CE184" s="136"/>
      <c r="CF184" s="136"/>
      <c r="CG184" s="136"/>
      <c r="CH184" s="136"/>
      <c r="CI184" s="136"/>
      <c r="CJ184" s="136"/>
      <c r="CK184" s="136"/>
      <c r="CL184" s="136"/>
      <c r="CM184" s="136"/>
      <c r="CN184" s="136"/>
      <c r="CO184" s="136"/>
      <c r="CP184" s="136"/>
      <c r="CQ184" s="136"/>
      <c r="CR184" s="136"/>
      <c r="CS184" s="136"/>
      <c r="CT184" s="136"/>
      <c r="CU184" s="136"/>
      <c r="CV184" s="136"/>
      <c r="CW184" s="136"/>
      <c r="CX184" s="136"/>
      <c r="CY184" s="136"/>
      <c r="CZ184" s="136"/>
      <c r="DA184" s="136"/>
      <c r="DB184" s="136"/>
      <c r="DC184" s="136"/>
      <c r="DD184" s="136"/>
      <c r="DE184" s="136"/>
      <c r="DF184" s="136"/>
      <c r="DG184" s="136"/>
      <c r="DH184" s="136"/>
      <c r="DI184" s="136"/>
      <c r="DJ184" s="136"/>
      <c r="DK184" s="136"/>
      <c r="DL184" s="136"/>
      <c r="DM184" s="136"/>
      <c r="DN184" s="137"/>
      <c r="DO184" s="137"/>
      <c r="DP184" s="137"/>
      <c r="DQ184" s="137"/>
      <c r="DR184" s="137"/>
      <c r="DS184" s="137"/>
      <c r="DT184" s="137"/>
      <c r="DU184" s="137"/>
      <c r="DV184" s="137"/>
      <c r="DW184" s="137"/>
      <c r="DX184" s="137"/>
      <c r="DY184" s="137"/>
      <c r="DZ184" s="137"/>
      <c r="EA184" s="137"/>
      <c r="EB184" s="137"/>
      <c r="EC184" s="137"/>
      <c r="ED184" s="137"/>
      <c r="EE184" s="137"/>
      <c r="EF184" s="137"/>
      <c r="EG184" s="132"/>
      <c r="EH184" s="132"/>
      <c r="EI184" s="132"/>
      <c r="EJ184" s="132"/>
      <c r="EK184" s="132"/>
      <c r="EL184" s="132"/>
      <c r="EM184" s="134"/>
      <c r="EN184" s="132"/>
      <c r="EO184" s="137"/>
      <c r="EP184" s="137"/>
      <c r="EQ184" s="137"/>
      <c r="ER184" s="137"/>
      <c r="ES184" s="137"/>
      <c r="ET184" s="137"/>
      <c r="EU184" s="137"/>
      <c r="EV184" s="137"/>
      <c r="EW184" s="132"/>
      <c r="EX184" s="132"/>
    </row>
    <row r="185" spans="2:154" x14ac:dyDescent="0.2">
      <c r="B185" s="131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  <c r="AA185" s="132"/>
      <c r="AB185" s="132"/>
      <c r="AC185" s="132"/>
      <c r="AD185" s="132"/>
      <c r="AE185" s="132"/>
      <c r="AF185" s="132"/>
      <c r="AG185" s="132"/>
      <c r="AH185" s="132"/>
      <c r="AI185" s="132"/>
      <c r="AJ185" s="132"/>
      <c r="AK185" s="132"/>
      <c r="AL185" s="132"/>
      <c r="AM185" s="132"/>
      <c r="AN185" s="132"/>
      <c r="AO185" s="132"/>
      <c r="AP185" s="133"/>
      <c r="AQ185" s="132"/>
      <c r="AR185" s="134"/>
      <c r="AS185" s="135"/>
      <c r="AT185" s="135"/>
      <c r="AU185" s="135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6"/>
      <c r="BJ185" s="136"/>
      <c r="BK185" s="136"/>
      <c r="BL185" s="136"/>
      <c r="BM185" s="136"/>
      <c r="BN185" s="136"/>
      <c r="BO185" s="136"/>
      <c r="BP185" s="136"/>
      <c r="BQ185" s="136"/>
      <c r="BR185" s="136"/>
      <c r="BS185" s="136"/>
      <c r="BT185" s="136"/>
      <c r="BU185" s="136"/>
      <c r="BV185" s="136"/>
      <c r="BW185" s="136"/>
      <c r="BX185" s="136"/>
      <c r="BY185" s="136"/>
      <c r="BZ185" s="136"/>
      <c r="CA185" s="136"/>
      <c r="CB185" s="136"/>
      <c r="CC185" s="136"/>
      <c r="CD185" s="136"/>
      <c r="CE185" s="136"/>
      <c r="CF185" s="136"/>
      <c r="CG185" s="136"/>
      <c r="CH185" s="136"/>
      <c r="CI185" s="136"/>
      <c r="CJ185" s="136"/>
      <c r="CK185" s="136"/>
      <c r="CL185" s="136"/>
      <c r="CM185" s="136"/>
      <c r="CN185" s="136"/>
      <c r="CO185" s="136"/>
      <c r="CP185" s="136"/>
      <c r="CQ185" s="136"/>
      <c r="CR185" s="136"/>
      <c r="CS185" s="136"/>
      <c r="CT185" s="136"/>
      <c r="CU185" s="136"/>
      <c r="CV185" s="136"/>
      <c r="CW185" s="136"/>
      <c r="CX185" s="136"/>
      <c r="CY185" s="136"/>
      <c r="CZ185" s="136"/>
      <c r="DA185" s="136"/>
      <c r="DB185" s="136"/>
      <c r="DC185" s="136"/>
      <c r="DD185" s="136"/>
      <c r="DE185" s="136"/>
      <c r="DF185" s="136"/>
      <c r="DG185" s="136"/>
      <c r="DH185" s="136"/>
      <c r="DI185" s="136"/>
      <c r="DJ185" s="136"/>
      <c r="DK185" s="136"/>
      <c r="DL185" s="136"/>
      <c r="DM185" s="136"/>
      <c r="DN185" s="137"/>
      <c r="DO185" s="137"/>
      <c r="DP185" s="137"/>
      <c r="DQ185" s="137"/>
      <c r="DR185" s="137"/>
      <c r="DS185" s="137"/>
      <c r="DT185" s="137"/>
      <c r="DU185" s="137"/>
      <c r="DV185" s="137"/>
      <c r="DW185" s="137"/>
      <c r="DX185" s="137"/>
      <c r="DY185" s="137"/>
      <c r="DZ185" s="137"/>
      <c r="EA185" s="137"/>
      <c r="EB185" s="137"/>
      <c r="EC185" s="137"/>
      <c r="ED185" s="137"/>
      <c r="EE185" s="137"/>
      <c r="EF185" s="137"/>
      <c r="EG185" s="132"/>
      <c r="EH185" s="132"/>
      <c r="EI185" s="132"/>
      <c r="EJ185" s="132"/>
      <c r="EK185" s="132"/>
      <c r="EL185" s="132"/>
      <c r="EM185" s="134"/>
      <c r="EN185" s="132"/>
      <c r="EO185" s="137"/>
      <c r="EP185" s="137"/>
      <c r="EQ185" s="137"/>
      <c r="ER185" s="137"/>
      <c r="ES185" s="137"/>
      <c r="ET185" s="137"/>
      <c r="EU185" s="137"/>
      <c r="EV185" s="137"/>
      <c r="EW185" s="132"/>
      <c r="EX185" s="132"/>
    </row>
    <row r="186" spans="2:154" x14ac:dyDescent="0.2">
      <c r="B186" s="131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  <c r="AA186" s="132"/>
      <c r="AB186" s="132"/>
      <c r="AC186" s="132"/>
      <c r="AD186" s="132"/>
      <c r="AE186" s="132"/>
      <c r="AF186" s="132"/>
      <c r="AG186" s="132"/>
      <c r="AH186" s="132"/>
      <c r="AI186" s="132"/>
      <c r="AJ186" s="132"/>
      <c r="AK186" s="132"/>
      <c r="AL186" s="132"/>
      <c r="AM186" s="132"/>
      <c r="AN186" s="132"/>
      <c r="AO186" s="132"/>
      <c r="AP186" s="133"/>
      <c r="AQ186" s="132"/>
      <c r="AR186" s="134"/>
      <c r="AS186" s="135"/>
      <c r="AT186" s="135"/>
      <c r="AU186" s="135"/>
      <c r="AV186" s="136"/>
      <c r="AW186" s="136"/>
      <c r="AX186" s="136"/>
      <c r="AY186" s="136"/>
      <c r="AZ186" s="136"/>
      <c r="BA186" s="136"/>
      <c r="BB186" s="136"/>
      <c r="BC186" s="136"/>
      <c r="BD186" s="136"/>
      <c r="BE186" s="136"/>
      <c r="BF186" s="136"/>
      <c r="BG186" s="136"/>
      <c r="BH186" s="136"/>
      <c r="BI186" s="136"/>
      <c r="BJ186" s="136"/>
      <c r="BK186" s="136"/>
      <c r="BL186" s="136"/>
      <c r="BM186" s="136"/>
      <c r="BN186" s="136"/>
      <c r="BO186" s="136"/>
      <c r="BP186" s="136"/>
      <c r="BQ186" s="136"/>
      <c r="BR186" s="136"/>
      <c r="BS186" s="136"/>
      <c r="BT186" s="136"/>
      <c r="BU186" s="136"/>
      <c r="BV186" s="136"/>
      <c r="BW186" s="136"/>
      <c r="BX186" s="136"/>
      <c r="BY186" s="136"/>
      <c r="BZ186" s="136"/>
      <c r="CA186" s="136"/>
      <c r="CB186" s="136"/>
      <c r="CC186" s="136"/>
      <c r="CD186" s="136"/>
      <c r="CE186" s="136"/>
      <c r="CF186" s="136"/>
      <c r="CG186" s="136"/>
      <c r="CH186" s="136"/>
      <c r="CI186" s="136"/>
      <c r="CJ186" s="136"/>
      <c r="CK186" s="136"/>
      <c r="CL186" s="136"/>
      <c r="CM186" s="136"/>
      <c r="CN186" s="136"/>
      <c r="CO186" s="136"/>
      <c r="CP186" s="136"/>
      <c r="CQ186" s="136"/>
      <c r="CR186" s="136"/>
      <c r="CS186" s="136"/>
      <c r="CT186" s="136"/>
      <c r="CU186" s="136"/>
      <c r="CV186" s="136"/>
      <c r="CW186" s="136"/>
      <c r="CX186" s="136"/>
      <c r="CY186" s="136"/>
      <c r="CZ186" s="136"/>
      <c r="DA186" s="136"/>
      <c r="DB186" s="136"/>
      <c r="DC186" s="136"/>
      <c r="DD186" s="136"/>
      <c r="DE186" s="136"/>
      <c r="DF186" s="136"/>
      <c r="DG186" s="136"/>
      <c r="DH186" s="136"/>
      <c r="DI186" s="136"/>
      <c r="DJ186" s="136"/>
      <c r="DK186" s="136"/>
      <c r="DL186" s="136"/>
      <c r="DM186" s="136"/>
      <c r="DN186" s="137"/>
      <c r="DO186" s="137"/>
      <c r="DP186" s="137"/>
      <c r="DQ186" s="137"/>
      <c r="DR186" s="137"/>
      <c r="DS186" s="137"/>
      <c r="DT186" s="137"/>
      <c r="DU186" s="137"/>
      <c r="DV186" s="137"/>
      <c r="DW186" s="137"/>
      <c r="DX186" s="137"/>
      <c r="DY186" s="137"/>
      <c r="DZ186" s="137"/>
      <c r="EA186" s="137"/>
      <c r="EB186" s="137"/>
      <c r="EC186" s="137"/>
      <c r="ED186" s="137"/>
      <c r="EE186" s="137"/>
      <c r="EF186" s="137"/>
      <c r="EG186" s="132"/>
      <c r="EH186" s="132"/>
      <c r="EI186" s="132"/>
      <c r="EJ186" s="132"/>
      <c r="EK186" s="132"/>
      <c r="EL186" s="132"/>
      <c r="EM186" s="134"/>
      <c r="EN186" s="132"/>
      <c r="EO186" s="137"/>
      <c r="EP186" s="137"/>
      <c r="EQ186" s="137"/>
      <c r="ER186" s="137"/>
      <c r="ES186" s="137"/>
      <c r="ET186" s="137"/>
      <c r="EU186" s="137"/>
      <c r="EV186" s="137"/>
      <c r="EW186" s="132"/>
      <c r="EX186" s="132"/>
    </row>
    <row r="187" spans="2:154" x14ac:dyDescent="0.2">
      <c r="B187" s="131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  <c r="AA187" s="132"/>
      <c r="AB187" s="132"/>
      <c r="AC187" s="132"/>
      <c r="AD187" s="132"/>
      <c r="AE187" s="132"/>
      <c r="AF187" s="132"/>
      <c r="AG187" s="132"/>
      <c r="AH187" s="132"/>
      <c r="AI187" s="132"/>
      <c r="AJ187" s="132"/>
      <c r="AK187" s="132"/>
      <c r="AL187" s="132"/>
      <c r="AM187" s="132"/>
      <c r="AN187" s="132"/>
      <c r="AO187" s="132"/>
      <c r="AP187" s="133"/>
      <c r="AQ187" s="132"/>
      <c r="AR187" s="134"/>
      <c r="AS187" s="135"/>
      <c r="AT187" s="135"/>
      <c r="AU187" s="135"/>
      <c r="AV187" s="136"/>
      <c r="AW187" s="136"/>
      <c r="AX187" s="136"/>
      <c r="AY187" s="136"/>
      <c r="AZ187" s="136"/>
      <c r="BA187" s="136"/>
      <c r="BB187" s="136"/>
      <c r="BC187" s="136"/>
      <c r="BD187" s="136"/>
      <c r="BE187" s="136"/>
      <c r="BF187" s="136"/>
      <c r="BG187" s="136"/>
      <c r="BH187" s="136"/>
      <c r="BI187" s="136"/>
      <c r="BJ187" s="136"/>
      <c r="BK187" s="136"/>
      <c r="BL187" s="136"/>
      <c r="BM187" s="136"/>
      <c r="BN187" s="136"/>
      <c r="BO187" s="136"/>
      <c r="BP187" s="136"/>
      <c r="BQ187" s="136"/>
      <c r="BR187" s="136"/>
      <c r="BS187" s="136"/>
      <c r="BT187" s="136"/>
      <c r="BU187" s="136"/>
      <c r="BV187" s="136"/>
      <c r="BW187" s="136"/>
      <c r="BX187" s="136"/>
      <c r="BY187" s="136"/>
      <c r="BZ187" s="136"/>
      <c r="CA187" s="136"/>
      <c r="CB187" s="136"/>
      <c r="CC187" s="136"/>
      <c r="CD187" s="136"/>
      <c r="CE187" s="136"/>
      <c r="CF187" s="136"/>
      <c r="CG187" s="136"/>
      <c r="CH187" s="136"/>
      <c r="CI187" s="136"/>
      <c r="CJ187" s="136"/>
      <c r="CK187" s="136"/>
      <c r="CL187" s="136"/>
      <c r="CM187" s="136"/>
      <c r="CN187" s="136"/>
      <c r="CO187" s="136"/>
      <c r="CP187" s="136"/>
      <c r="CQ187" s="136"/>
      <c r="CR187" s="136"/>
      <c r="CS187" s="136"/>
      <c r="CT187" s="136"/>
      <c r="CU187" s="136"/>
      <c r="CV187" s="136"/>
      <c r="CW187" s="136"/>
      <c r="CX187" s="136"/>
      <c r="CY187" s="136"/>
      <c r="CZ187" s="136"/>
      <c r="DA187" s="136"/>
      <c r="DB187" s="136"/>
      <c r="DC187" s="136"/>
      <c r="DD187" s="136"/>
      <c r="DE187" s="136"/>
      <c r="DF187" s="136"/>
      <c r="DG187" s="136"/>
      <c r="DH187" s="136"/>
      <c r="DI187" s="136"/>
      <c r="DJ187" s="136"/>
      <c r="DK187" s="136"/>
      <c r="DL187" s="136"/>
      <c r="DM187" s="136"/>
      <c r="DN187" s="137"/>
      <c r="DO187" s="137"/>
      <c r="DP187" s="137"/>
      <c r="DQ187" s="137"/>
      <c r="DR187" s="137"/>
      <c r="DS187" s="137"/>
      <c r="DT187" s="137"/>
      <c r="DU187" s="137"/>
      <c r="DV187" s="137"/>
      <c r="DW187" s="137"/>
      <c r="DX187" s="137"/>
      <c r="DY187" s="137"/>
      <c r="DZ187" s="137"/>
      <c r="EA187" s="137"/>
      <c r="EB187" s="137"/>
      <c r="EC187" s="137"/>
      <c r="ED187" s="137"/>
      <c r="EE187" s="137"/>
      <c r="EF187" s="137"/>
      <c r="EG187" s="132"/>
      <c r="EH187" s="132"/>
      <c r="EI187" s="132"/>
      <c r="EJ187" s="132"/>
      <c r="EK187" s="132"/>
      <c r="EL187" s="132"/>
      <c r="EM187" s="134"/>
      <c r="EN187" s="132"/>
      <c r="EO187" s="137"/>
      <c r="EP187" s="137"/>
      <c r="EQ187" s="137"/>
      <c r="ER187" s="137"/>
      <c r="ES187" s="137"/>
      <c r="ET187" s="137"/>
      <c r="EU187" s="137"/>
      <c r="EV187" s="137"/>
      <c r="EW187" s="132"/>
      <c r="EX187" s="132"/>
    </row>
    <row r="188" spans="2:154" x14ac:dyDescent="0.2">
      <c r="B188" s="131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  <c r="AA188" s="132"/>
      <c r="AB188" s="132"/>
      <c r="AC188" s="132"/>
      <c r="AD188" s="132"/>
      <c r="AE188" s="132"/>
      <c r="AF188" s="132"/>
      <c r="AG188" s="132"/>
      <c r="AH188" s="132"/>
      <c r="AI188" s="132"/>
      <c r="AJ188" s="132"/>
      <c r="AK188" s="132"/>
      <c r="AL188" s="132"/>
      <c r="AM188" s="132"/>
      <c r="AN188" s="132"/>
      <c r="AO188" s="132"/>
      <c r="AP188" s="133"/>
      <c r="AQ188" s="132"/>
      <c r="AR188" s="134"/>
      <c r="AS188" s="135"/>
      <c r="AT188" s="135"/>
      <c r="AU188" s="135"/>
      <c r="AV188" s="136"/>
      <c r="AW188" s="136"/>
      <c r="AX188" s="136"/>
      <c r="AY188" s="136"/>
      <c r="AZ188" s="136"/>
      <c r="BA188" s="136"/>
      <c r="BB188" s="136"/>
      <c r="BC188" s="136"/>
      <c r="BD188" s="136"/>
      <c r="BE188" s="136"/>
      <c r="BF188" s="136"/>
      <c r="BG188" s="136"/>
      <c r="BH188" s="136"/>
      <c r="BI188" s="136"/>
      <c r="BJ188" s="136"/>
      <c r="BK188" s="136"/>
      <c r="BL188" s="136"/>
      <c r="BM188" s="136"/>
      <c r="BN188" s="136"/>
      <c r="BO188" s="136"/>
      <c r="BP188" s="136"/>
      <c r="BQ188" s="136"/>
      <c r="BR188" s="136"/>
      <c r="BS188" s="136"/>
      <c r="BT188" s="136"/>
      <c r="BU188" s="136"/>
      <c r="BV188" s="136"/>
      <c r="BW188" s="136"/>
      <c r="BX188" s="136"/>
      <c r="BY188" s="136"/>
      <c r="BZ188" s="136"/>
      <c r="CA188" s="136"/>
      <c r="CB188" s="136"/>
      <c r="CC188" s="136"/>
      <c r="CD188" s="136"/>
      <c r="CE188" s="136"/>
      <c r="CF188" s="136"/>
      <c r="CG188" s="136"/>
      <c r="CH188" s="136"/>
      <c r="CI188" s="136"/>
      <c r="CJ188" s="136"/>
      <c r="CK188" s="136"/>
      <c r="CL188" s="136"/>
      <c r="CM188" s="136"/>
      <c r="CN188" s="136"/>
      <c r="CO188" s="136"/>
      <c r="CP188" s="136"/>
      <c r="CQ188" s="136"/>
      <c r="CR188" s="136"/>
      <c r="CS188" s="136"/>
      <c r="CT188" s="136"/>
      <c r="CU188" s="136"/>
      <c r="CV188" s="136"/>
      <c r="CW188" s="136"/>
      <c r="CX188" s="136"/>
      <c r="CY188" s="136"/>
      <c r="CZ188" s="136"/>
      <c r="DA188" s="136"/>
      <c r="DB188" s="136"/>
      <c r="DC188" s="136"/>
      <c r="DD188" s="136"/>
      <c r="DE188" s="136"/>
      <c r="DF188" s="136"/>
      <c r="DG188" s="136"/>
      <c r="DH188" s="136"/>
      <c r="DI188" s="136"/>
      <c r="DJ188" s="136"/>
      <c r="DK188" s="136"/>
      <c r="DL188" s="136"/>
      <c r="DM188" s="136"/>
      <c r="DN188" s="137"/>
      <c r="DO188" s="137"/>
      <c r="DP188" s="137"/>
      <c r="DQ188" s="137"/>
      <c r="DR188" s="137"/>
      <c r="DS188" s="137"/>
      <c r="DT188" s="137"/>
      <c r="DU188" s="137"/>
      <c r="DV188" s="137"/>
      <c r="DW188" s="137"/>
      <c r="DX188" s="137"/>
      <c r="DY188" s="137"/>
      <c r="DZ188" s="137"/>
      <c r="EA188" s="137"/>
      <c r="EB188" s="137"/>
      <c r="EC188" s="137"/>
      <c r="ED188" s="137"/>
      <c r="EE188" s="137"/>
      <c r="EF188" s="137"/>
      <c r="EG188" s="132"/>
      <c r="EH188" s="132"/>
      <c r="EI188" s="132"/>
      <c r="EJ188" s="132"/>
      <c r="EK188" s="132"/>
      <c r="EL188" s="132"/>
      <c r="EM188" s="134"/>
      <c r="EN188" s="132"/>
      <c r="EO188" s="137"/>
      <c r="EP188" s="137"/>
      <c r="EQ188" s="137"/>
      <c r="ER188" s="137"/>
      <c r="ES188" s="137"/>
      <c r="ET188" s="137"/>
      <c r="EU188" s="137"/>
      <c r="EV188" s="137"/>
      <c r="EW188" s="132"/>
      <c r="EX188" s="132"/>
    </row>
    <row r="189" spans="2:154" x14ac:dyDescent="0.2">
      <c r="B189" s="131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  <c r="AA189" s="132"/>
      <c r="AB189" s="132"/>
      <c r="AC189" s="132"/>
      <c r="AD189" s="132"/>
      <c r="AE189" s="132"/>
      <c r="AF189" s="132"/>
      <c r="AG189" s="132"/>
      <c r="AH189" s="132"/>
      <c r="AI189" s="132"/>
      <c r="AJ189" s="132"/>
      <c r="AK189" s="132"/>
      <c r="AL189" s="132"/>
      <c r="AM189" s="132"/>
      <c r="AN189" s="132"/>
      <c r="AO189" s="132"/>
      <c r="AP189" s="133"/>
      <c r="AQ189" s="132"/>
      <c r="AR189" s="134"/>
      <c r="AS189" s="135"/>
      <c r="AT189" s="135"/>
      <c r="AU189" s="135"/>
      <c r="AV189" s="136"/>
      <c r="AW189" s="136"/>
      <c r="AX189" s="136"/>
      <c r="AY189" s="136"/>
      <c r="AZ189" s="136"/>
      <c r="BA189" s="136"/>
      <c r="BB189" s="136"/>
      <c r="BC189" s="136"/>
      <c r="BD189" s="136"/>
      <c r="BE189" s="136"/>
      <c r="BF189" s="136"/>
      <c r="BG189" s="136"/>
      <c r="BH189" s="136"/>
      <c r="BI189" s="136"/>
      <c r="BJ189" s="136"/>
      <c r="BK189" s="136"/>
      <c r="BL189" s="136"/>
      <c r="BM189" s="136"/>
      <c r="BN189" s="136"/>
      <c r="BO189" s="136"/>
      <c r="BP189" s="136"/>
      <c r="BQ189" s="136"/>
      <c r="BR189" s="136"/>
      <c r="BS189" s="136"/>
      <c r="BT189" s="136"/>
      <c r="BU189" s="136"/>
      <c r="BV189" s="136"/>
      <c r="BW189" s="136"/>
      <c r="BX189" s="136"/>
      <c r="BY189" s="136"/>
      <c r="BZ189" s="136"/>
      <c r="CA189" s="136"/>
      <c r="CB189" s="136"/>
      <c r="CC189" s="136"/>
      <c r="CD189" s="136"/>
      <c r="CE189" s="136"/>
      <c r="CF189" s="136"/>
      <c r="CG189" s="136"/>
      <c r="CH189" s="136"/>
      <c r="CI189" s="136"/>
      <c r="CJ189" s="136"/>
      <c r="CK189" s="136"/>
      <c r="CL189" s="136"/>
      <c r="CM189" s="136"/>
      <c r="CN189" s="136"/>
      <c r="CO189" s="136"/>
      <c r="CP189" s="136"/>
      <c r="CQ189" s="136"/>
      <c r="CR189" s="136"/>
      <c r="CS189" s="136"/>
      <c r="CT189" s="136"/>
      <c r="CU189" s="136"/>
      <c r="CV189" s="136"/>
      <c r="CW189" s="136"/>
      <c r="CX189" s="136"/>
      <c r="CY189" s="136"/>
      <c r="CZ189" s="136"/>
      <c r="DA189" s="136"/>
      <c r="DB189" s="136"/>
      <c r="DC189" s="136"/>
      <c r="DD189" s="136"/>
      <c r="DE189" s="136"/>
      <c r="DF189" s="136"/>
      <c r="DG189" s="136"/>
      <c r="DH189" s="136"/>
      <c r="DI189" s="136"/>
      <c r="DJ189" s="136"/>
      <c r="DK189" s="136"/>
      <c r="DL189" s="136"/>
      <c r="DM189" s="136"/>
      <c r="DN189" s="137"/>
      <c r="DO189" s="137"/>
      <c r="DP189" s="137"/>
      <c r="DQ189" s="137"/>
      <c r="DR189" s="137"/>
      <c r="DS189" s="137"/>
      <c r="DT189" s="137"/>
      <c r="DU189" s="137"/>
      <c r="DV189" s="137"/>
      <c r="DW189" s="137"/>
      <c r="DX189" s="137"/>
      <c r="DY189" s="137"/>
      <c r="DZ189" s="137"/>
      <c r="EA189" s="137"/>
      <c r="EB189" s="137"/>
      <c r="EC189" s="137"/>
      <c r="ED189" s="137"/>
      <c r="EE189" s="137"/>
      <c r="EF189" s="137"/>
      <c r="EG189" s="132"/>
      <c r="EH189" s="132"/>
      <c r="EI189" s="132"/>
      <c r="EJ189" s="132"/>
      <c r="EK189" s="132"/>
      <c r="EL189" s="132"/>
      <c r="EM189" s="134"/>
      <c r="EN189" s="132"/>
      <c r="EO189" s="137"/>
      <c r="EP189" s="137"/>
      <c r="EQ189" s="137"/>
      <c r="ER189" s="137"/>
      <c r="ES189" s="137"/>
      <c r="ET189" s="137"/>
      <c r="EU189" s="137"/>
      <c r="EV189" s="137"/>
      <c r="EW189" s="132"/>
      <c r="EX189" s="132"/>
    </row>
    <row r="190" spans="2:154" x14ac:dyDescent="0.2">
      <c r="B190" s="131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  <c r="AA190" s="132"/>
      <c r="AB190" s="132"/>
      <c r="AC190" s="132"/>
      <c r="AD190" s="132"/>
      <c r="AE190" s="132"/>
      <c r="AF190" s="132"/>
      <c r="AG190" s="132"/>
      <c r="AH190" s="132"/>
      <c r="AI190" s="132"/>
      <c r="AJ190" s="132"/>
      <c r="AK190" s="132"/>
      <c r="AL190" s="132"/>
      <c r="AM190" s="132"/>
      <c r="AN190" s="132"/>
      <c r="AO190" s="132"/>
      <c r="AP190" s="133"/>
      <c r="AQ190" s="132"/>
      <c r="AR190" s="134"/>
      <c r="AS190" s="135"/>
      <c r="AT190" s="135"/>
      <c r="AU190" s="135"/>
      <c r="AV190" s="136"/>
      <c r="AW190" s="136"/>
      <c r="AX190" s="136"/>
      <c r="AY190" s="136"/>
      <c r="AZ190" s="136"/>
      <c r="BA190" s="136"/>
      <c r="BB190" s="136"/>
      <c r="BC190" s="136"/>
      <c r="BD190" s="136"/>
      <c r="BE190" s="136"/>
      <c r="BF190" s="136"/>
      <c r="BG190" s="136"/>
      <c r="BH190" s="136"/>
      <c r="BI190" s="136"/>
      <c r="BJ190" s="136"/>
      <c r="BK190" s="136"/>
      <c r="BL190" s="136"/>
      <c r="BM190" s="136"/>
      <c r="BN190" s="136"/>
      <c r="BO190" s="136"/>
      <c r="BP190" s="136"/>
      <c r="BQ190" s="136"/>
      <c r="BR190" s="136"/>
      <c r="BS190" s="136"/>
      <c r="BT190" s="136"/>
      <c r="BU190" s="136"/>
      <c r="BV190" s="136"/>
      <c r="BW190" s="136"/>
      <c r="BX190" s="136"/>
      <c r="BY190" s="136"/>
      <c r="BZ190" s="136"/>
      <c r="CA190" s="136"/>
      <c r="CB190" s="136"/>
      <c r="CC190" s="136"/>
      <c r="CD190" s="136"/>
      <c r="CE190" s="136"/>
      <c r="CF190" s="136"/>
      <c r="CG190" s="136"/>
      <c r="CH190" s="136"/>
      <c r="CI190" s="136"/>
      <c r="CJ190" s="136"/>
      <c r="CK190" s="136"/>
      <c r="CL190" s="136"/>
      <c r="CM190" s="136"/>
      <c r="CN190" s="136"/>
      <c r="CO190" s="136"/>
      <c r="CP190" s="136"/>
      <c r="CQ190" s="136"/>
      <c r="CR190" s="136"/>
      <c r="CS190" s="136"/>
      <c r="CT190" s="136"/>
      <c r="CU190" s="136"/>
      <c r="CV190" s="136"/>
      <c r="CW190" s="136"/>
      <c r="CX190" s="136"/>
      <c r="CY190" s="136"/>
      <c r="CZ190" s="136"/>
      <c r="DA190" s="136"/>
      <c r="DB190" s="136"/>
      <c r="DC190" s="136"/>
      <c r="DD190" s="136"/>
      <c r="DE190" s="136"/>
      <c r="DF190" s="136"/>
      <c r="DG190" s="136"/>
      <c r="DH190" s="136"/>
      <c r="DI190" s="136"/>
      <c r="DJ190" s="136"/>
      <c r="DK190" s="136"/>
      <c r="DL190" s="136"/>
      <c r="DM190" s="136"/>
      <c r="DN190" s="137"/>
      <c r="DO190" s="137"/>
      <c r="DP190" s="137"/>
      <c r="DQ190" s="137"/>
      <c r="DR190" s="137"/>
      <c r="DS190" s="137"/>
      <c r="DT190" s="137"/>
      <c r="DU190" s="137"/>
      <c r="DV190" s="137"/>
      <c r="DW190" s="137"/>
      <c r="DX190" s="137"/>
      <c r="DY190" s="137"/>
      <c r="DZ190" s="137"/>
      <c r="EA190" s="137"/>
      <c r="EB190" s="137"/>
      <c r="EC190" s="137"/>
      <c r="ED190" s="137"/>
      <c r="EE190" s="137"/>
      <c r="EF190" s="137"/>
      <c r="EG190" s="132"/>
      <c r="EH190" s="132"/>
      <c r="EI190" s="132"/>
      <c r="EJ190" s="132"/>
      <c r="EK190" s="132"/>
      <c r="EL190" s="132"/>
      <c r="EM190" s="134"/>
      <c r="EN190" s="132"/>
      <c r="EO190" s="137"/>
      <c r="EP190" s="137"/>
      <c r="EQ190" s="137"/>
      <c r="ER190" s="137"/>
      <c r="ES190" s="137"/>
      <c r="ET190" s="137"/>
      <c r="EU190" s="137"/>
      <c r="EV190" s="137"/>
      <c r="EW190" s="132"/>
      <c r="EX190" s="132"/>
    </row>
    <row r="191" spans="2:154" x14ac:dyDescent="0.2">
      <c r="B191" s="131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  <c r="AA191" s="132"/>
      <c r="AB191" s="132"/>
      <c r="AC191" s="132"/>
      <c r="AD191" s="132"/>
      <c r="AE191" s="132"/>
      <c r="AF191" s="132"/>
      <c r="AG191" s="132"/>
      <c r="AH191" s="132"/>
      <c r="AI191" s="132"/>
      <c r="AJ191" s="132"/>
      <c r="AK191" s="132"/>
      <c r="AL191" s="132"/>
      <c r="AM191" s="132"/>
      <c r="AN191" s="132"/>
      <c r="AO191" s="132"/>
      <c r="AP191" s="133"/>
      <c r="AQ191" s="132"/>
      <c r="AR191" s="134"/>
      <c r="AS191" s="135"/>
      <c r="AT191" s="135"/>
      <c r="AU191" s="135"/>
      <c r="AV191" s="136"/>
      <c r="AW191" s="136"/>
      <c r="AX191" s="136"/>
      <c r="AY191" s="136"/>
      <c r="AZ191" s="136"/>
      <c r="BA191" s="136"/>
      <c r="BB191" s="136"/>
      <c r="BC191" s="136"/>
      <c r="BD191" s="136"/>
      <c r="BE191" s="136"/>
      <c r="BF191" s="136"/>
      <c r="BG191" s="136"/>
      <c r="BH191" s="136"/>
      <c r="BI191" s="136"/>
      <c r="BJ191" s="136"/>
      <c r="BK191" s="136"/>
      <c r="BL191" s="136"/>
      <c r="BM191" s="136"/>
      <c r="BN191" s="136"/>
      <c r="BO191" s="136"/>
      <c r="BP191" s="136"/>
      <c r="BQ191" s="136"/>
      <c r="BR191" s="136"/>
      <c r="BS191" s="136"/>
      <c r="BT191" s="136"/>
      <c r="BU191" s="136"/>
      <c r="BV191" s="136"/>
      <c r="BW191" s="136"/>
      <c r="BX191" s="136"/>
      <c r="BY191" s="136"/>
      <c r="BZ191" s="136"/>
      <c r="CA191" s="136"/>
      <c r="CB191" s="136"/>
      <c r="CC191" s="136"/>
      <c r="CD191" s="136"/>
      <c r="CE191" s="136"/>
      <c r="CF191" s="136"/>
      <c r="CG191" s="136"/>
      <c r="CH191" s="136"/>
      <c r="CI191" s="136"/>
      <c r="CJ191" s="136"/>
      <c r="CK191" s="136"/>
      <c r="CL191" s="136"/>
      <c r="CM191" s="136"/>
      <c r="CN191" s="136"/>
      <c r="CO191" s="136"/>
      <c r="CP191" s="136"/>
      <c r="CQ191" s="136"/>
      <c r="CR191" s="136"/>
      <c r="CS191" s="136"/>
      <c r="CT191" s="136"/>
      <c r="CU191" s="136"/>
      <c r="CV191" s="136"/>
      <c r="CW191" s="136"/>
      <c r="CX191" s="136"/>
      <c r="CY191" s="136"/>
      <c r="CZ191" s="136"/>
      <c r="DA191" s="136"/>
      <c r="DB191" s="136"/>
      <c r="DC191" s="136"/>
      <c r="DD191" s="136"/>
      <c r="DE191" s="136"/>
      <c r="DF191" s="136"/>
      <c r="DG191" s="136"/>
      <c r="DH191" s="136"/>
      <c r="DI191" s="136"/>
      <c r="DJ191" s="136"/>
      <c r="DK191" s="136"/>
      <c r="DL191" s="136"/>
      <c r="DM191" s="136"/>
      <c r="DN191" s="137"/>
      <c r="DO191" s="137"/>
      <c r="DP191" s="137"/>
      <c r="DQ191" s="137"/>
      <c r="DR191" s="137"/>
      <c r="DS191" s="137"/>
      <c r="DT191" s="137"/>
      <c r="DU191" s="137"/>
      <c r="DV191" s="137"/>
      <c r="DW191" s="137"/>
      <c r="DX191" s="137"/>
      <c r="DY191" s="137"/>
      <c r="DZ191" s="137"/>
      <c r="EA191" s="137"/>
      <c r="EB191" s="137"/>
      <c r="EC191" s="137"/>
      <c r="ED191" s="137"/>
      <c r="EE191" s="137"/>
      <c r="EF191" s="137"/>
      <c r="EG191" s="132"/>
      <c r="EH191" s="132"/>
      <c r="EI191" s="132"/>
      <c r="EJ191" s="132"/>
      <c r="EK191" s="132"/>
      <c r="EL191" s="132"/>
      <c r="EM191" s="134"/>
      <c r="EN191" s="132"/>
      <c r="EO191" s="137"/>
      <c r="EP191" s="137"/>
      <c r="EQ191" s="137"/>
      <c r="ER191" s="137"/>
      <c r="ES191" s="137"/>
      <c r="ET191" s="137"/>
      <c r="EU191" s="137"/>
      <c r="EV191" s="137"/>
      <c r="EW191" s="132"/>
      <c r="EX191" s="132"/>
    </row>
    <row r="192" spans="2:154" x14ac:dyDescent="0.2">
      <c r="B192" s="131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  <c r="AA192" s="132"/>
      <c r="AB192" s="132"/>
      <c r="AC192" s="132"/>
      <c r="AD192" s="132"/>
      <c r="AE192" s="132"/>
      <c r="AF192" s="132"/>
      <c r="AG192" s="132"/>
      <c r="AH192" s="132"/>
      <c r="AI192" s="132"/>
      <c r="AJ192" s="132"/>
      <c r="AK192" s="132"/>
      <c r="AL192" s="132"/>
      <c r="AM192" s="132"/>
      <c r="AN192" s="132"/>
      <c r="AO192" s="132"/>
      <c r="AP192" s="133"/>
      <c r="AQ192" s="132"/>
      <c r="AR192" s="134"/>
      <c r="AS192" s="135"/>
      <c r="AT192" s="135"/>
      <c r="AU192" s="135"/>
      <c r="AV192" s="136"/>
      <c r="AW192" s="136"/>
      <c r="AX192" s="136"/>
      <c r="AY192" s="136"/>
      <c r="AZ192" s="136"/>
      <c r="BA192" s="136"/>
      <c r="BB192" s="136"/>
      <c r="BC192" s="136"/>
      <c r="BD192" s="136"/>
      <c r="BE192" s="136"/>
      <c r="BF192" s="136"/>
      <c r="BG192" s="136"/>
      <c r="BH192" s="136"/>
      <c r="BI192" s="136"/>
      <c r="BJ192" s="136"/>
      <c r="BK192" s="136"/>
      <c r="BL192" s="136"/>
      <c r="BM192" s="136"/>
      <c r="BN192" s="136"/>
      <c r="BO192" s="136"/>
      <c r="BP192" s="136"/>
      <c r="BQ192" s="136"/>
      <c r="BR192" s="136"/>
      <c r="BS192" s="136"/>
      <c r="BT192" s="136"/>
      <c r="BU192" s="136"/>
      <c r="BV192" s="136"/>
      <c r="BW192" s="136"/>
      <c r="BX192" s="136"/>
      <c r="BY192" s="136"/>
      <c r="BZ192" s="136"/>
      <c r="CA192" s="136"/>
      <c r="CB192" s="136"/>
      <c r="CC192" s="136"/>
      <c r="CD192" s="136"/>
      <c r="CE192" s="136"/>
      <c r="CF192" s="136"/>
      <c r="CG192" s="136"/>
      <c r="CH192" s="136"/>
      <c r="CI192" s="136"/>
      <c r="CJ192" s="136"/>
      <c r="CK192" s="136"/>
      <c r="CL192" s="136"/>
      <c r="CM192" s="136"/>
      <c r="CN192" s="136"/>
      <c r="CO192" s="136"/>
      <c r="CP192" s="136"/>
      <c r="CQ192" s="136"/>
      <c r="CR192" s="136"/>
      <c r="CS192" s="136"/>
      <c r="CT192" s="136"/>
      <c r="CU192" s="136"/>
      <c r="CV192" s="136"/>
      <c r="CW192" s="136"/>
      <c r="CX192" s="136"/>
      <c r="CY192" s="136"/>
      <c r="CZ192" s="136"/>
      <c r="DA192" s="136"/>
      <c r="DB192" s="136"/>
      <c r="DC192" s="136"/>
      <c r="DD192" s="136"/>
      <c r="DE192" s="136"/>
      <c r="DF192" s="136"/>
      <c r="DG192" s="136"/>
      <c r="DH192" s="136"/>
      <c r="DI192" s="136"/>
      <c r="DJ192" s="136"/>
      <c r="DK192" s="136"/>
      <c r="DL192" s="136"/>
      <c r="DM192" s="136"/>
      <c r="DN192" s="137"/>
      <c r="DO192" s="137"/>
      <c r="DP192" s="137"/>
      <c r="DQ192" s="137"/>
      <c r="DR192" s="137"/>
      <c r="DS192" s="137"/>
      <c r="DT192" s="137"/>
      <c r="DU192" s="137"/>
      <c r="DV192" s="137"/>
      <c r="DW192" s="137"/>
      <c r="DX192" s="137"/>
      <c r="DY192" s="137"/>
      <c r="DZ192" s="137"/>
      <c r="EA192" s="137"/>
      <c r="EB192" s="137"/>
      <c r="EC192" s="137"/>
      <c r="ED192" s="137"/>
      <c r="EE192" s="137"/>
      <c r="EF192" s="137"/>
      <c r="EG192" s="132"/>
      <c r="EH192" s="132"/>
      <c r="EI192" s="132"/>
      <c r="EJ192" s="132"/>
      <c r="EK192" s="132"/>
      <c r="EL192" s="132"/>
      <c r="EM192" s="134"/>
      <c r="EN192" s="132"/>
      <c r="EO192" s="137"/>
      <c r="EP192" s="137"/>
      <c r="EQ192" s="137"/>
      <c r="ER192" s="137"/>
      <c r="ES192" s="137"/>
      <c r="ET192" s="137"/>
      <c r="EU192" s="137"/>
      <c r="EV192" s="137"/>
      <c r="EW192" s="132"/>
      <c r="EX192" s="132"/>
    </row>
    <row r="193" spans="2:154" x14ac:dyDescent="0.2">
      <c r="B193" s="131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  <c r="AA193" s="132"/>
      <c r="AB193" s="132"/>
      <c r="AC193" s="132"/>
      <c r="AD193" s="132"/>
      <c r="AE193" s="132"/>
      <c r="AF193" s="132"/>
      <c r="AG193" s="132"/>
      <c r="AH193" s="132"/>
      <c r="AI193" s="132"/>
      <c r="AJ193" s="132"/>
      <c r="AK193" s="132"/>
      <c r="AL193" s="132"/>
      <c r="AM193" s="132"/>
      <c r="AN193" s="132"/>
      <c r="AO193" s="132"/>
      <c r="AP193" s="133"/>
      <c r="AQ193" s="132"/>
      <c r="AR193" s="134"/>
      <c r="AS193" s="135"/>
      <c r="AT193" s="135"/>
      <c r="AU193" s="135"/>
      <c r="AV193" s="136"/>
      <c r="AW193" s="136"/>
      <c r="AX193" s="136"/>
      <c r="AY193" s="136"/>
      <c r="AZ193" s="136"/>
      <c r="BA193" s="136"/>
      <c r="BB193" s="136"/>
      <c r="BC193" s="136"/>
      <c r="BD193" s="136"/>
      <c r="BE193" s="136"/>
      <c r="BF193" s="136"/>
      <c r="BG193" s="136"/>
      <c r="BH193" s="136"/>
      <c r="BI193" s="136"/>
      <c r="BJ193" s="136"/>
      <c r="BK193" s="136"/>
      <c r="BL193" s="136"/>
      <c r="BM193" s="136"/>
      <c r="BN193" s="136"/>
      <c r="BO193" s="136"/>
      <c r="BP193" s="136"/>
      <c r="BQ193" s="136"/>
      <c r="BR193" s="136"/>
      <c r="BS193" s="136"/>
      <c r="BT193" s="136"/>
      <c r="BU193" s="136"/>
      <c r="BV193" s="136"/>
      <c r="BW193" s="136"/>
      <c r="BX193" s="136"/>
      <c r="BY193" s="136"/>
      <c r="BZ193" s="136"/>
      <c r="CA193" s="136"/>
      <c r="CB193" s="136"/>
      <c r="CC193" s="136"/>
      <c r="CD193" s="136"/>
      <c r="CE193" s="136"/>
      <c r="CF193" s="136"/>
      <c r="CG193" s="136"/>
      <c r="CH193" s="136"/>
      <c r="CI193" s="136"/>
      <c r="CJ193" s="136"/>
      <c r="CK193" s="136"/>
      <c r="CL193" s="136"/>
      <c r="CM193" s="136"/>
      <c r="CN193" s="136"/>
      <c r="CO193" s="136"/>
      <c r="CP193" s="136"/>
      <c r="CQ193" s="136"/>
      <c r="CR193" s="136"/>
      <c r="CS193" s="136"/>
      <c r="CT193" s="136"/>
      <c r="CU193" s="136"/>
      <c r="CV193" s="136"/>
      <c r="CW193" s="136"/>
      <c r="CX193" s="136"/>
      <c r="CY193" s="136"/>
      <c r="CZ193" s="136"/>
      <c r="DA193" s="136"/>
      <c r="DB193" s="136"/>
      <c r="DC193" s="136"/>
      <c r="DD193" s="136"/>
      <c r="DE193" s="136"/>
      <c r="DF193" s="136"/>
      <c r="DG193" s="136"/>
      <c r="DH193" s="136"/>
      <c r="DI193" s="136"/>
      <c r="DJ193" s="136"/>
      <c r="DK193" s="136"/>
      <c r="DL193" s="136"/>
      <c r="DM193" s="136"/>
      <c r="DN193" s="137"/>
      <c r="DO193" s="137"/>
      <c r="DP193" s="137"/>
      <c r="DQ193" s="137"/>
      <c r="DR193" s="137"/>
      <c r="DS193" s="137"/>
      <c r="DT193" s="137"/>
      <c r="DU193" s="137"/>
      <c r="DV193" s="137"/>
      <c r="DW193" s="137"/>
      <c r="DX193" s="137"/>
      <c r="DY193" s="137"/>
      <c r="DZ193" s="137"/>
      <c r="EA193" s="137"/>
      <c r="EB193" s="137"/>
      <c r="EC193" s="137"/>
      <c r="ED193" s="137"/>
      <c r="EE193" s="137"/>
      <c r="EF193" s="137"/>
      <c r="EG193" s="132"/>
      <c r="EH193" s="132"/>
      <c r="EI193" s="132"/>
      <c r="EJ193" s="132"/>
      <c r="EK193" s="132"/>
      <c r="EL193" s="132"/>
      <c r="EM193" s="134"/>
      <c r="EN193" s="132"/>
      <c r="EO193" s="137"/>
      <c r="EP193" s="137"/>
      <c r="EQ193" s="137"/>
      <c r="ER193" s="137"/>
      <c r="ES193" s="137"/>
      <c r="ET193" s="137"/>
      <c r="EU193" s="137"/>
      <c r="EV193" s="137"/>
      <c r="EW193" s="132"/>
      <c r="EX193" s="132"/>
    </row>
    <row r="194" spans="2:154" x14ac:dyDescent="0.2">
      <c r="B194" s="131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  <c r="AA194" s="132"/>
      <c r="AB194" s="132"/>
      <c r="AC194" s="132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3"/>
      <c r="AQ194" s="132"/>
      <c r="AR194" s="134"/>
      <c r="AS194" s="135"/>
      <c r="AT194" s="135"/>
      <c r="AU194" s="135"/>
      <c r="AV194" s="136"/>
      <c r="AW194" s="136"/>
      <c r="AX194" s="136"/>
      <c r="AY194" s="136"/>
      <c r="AZ194" s="136"/>
      <c r="BA194" s="136"/>
      <c r="BB194" s="136"/>
      <c r="BC194" s="136"/>
      <c r="BD194" s="136"/>
      <c r="BE194" s="136"/>
      <c r="BF194" s="136"/>
      <c r="BG194" s="136"/>
      <c r="BH194" s="136"/>
      <c r="BI194" s="136"/>
      <c r="BJ194" s="136"/>
      <c r="BK194" s="136"/>
      <c r="BL194" s="136"/>
      <c r="BM194" s="136"/>
      <c r="BN194" s="136"/>
      <c r="BO194" s="136"/>
      <c r="BP194" s="136"/>
      <c r="BQ194" s="136"/>
      <c r="BR194" s="136"/>
      <c r="BS194" s="136"/>
      <c r="BT194" s="136"/>
      <c r="BU194" s="136"/>
      <c r="BV194" s="136"/>
      <c r="BW194" s="136"/>
      <c r="BX194" s="136"/>
      <c r="BY194" s="136"/>
      <c r="BZ194" s="136"/>
      <c r="CA194" s="136"/>
      <c r="CB194" s="136"/>
      <c r="CC194" s="136"/>
      <c r="CD194" s="136"/>
      <c r="CE194" s="136"/>
      <c r="CF194" s="136"/>
      <c r="CG194" s="136"/>
      <c r="CH194" s="136"/>
      <c r="CI194" s="136"/>
      <c r="CJ194" s="136"/>
      <c r="CK194" s="136"/>
      <c r="CL194" s="136"/>
      <c r="CM194" s="136"/>
      <c r="CN194" s="136"/>
      <c r="CO194" s="136"/>
      <c r="CP194" s="136"/>
      <c r="CQ194" s="136"/>
      <c r="CR194" s="136"/>
      <c r="CS194" s="136"/>
      <c r="CT194" s="136"/>
      <c r="CU194" s="136"/>
      <c r="CV194" s="136"/>
      <c r="CW194" s="136"/>
      <c r="CX194" s="136"/>
      <c r="CY194" s="136"/>
      <c r="CZ194" s="136"/>
      <c r="DA194" s="136"/>
      <c r="DB194" s="136"/>
      <c r="DC194" s="136"/>
      <c r="DD194" s="136"/>
      <c r="DE194" s="136"/>
      <c r="DF194" s="136"/>
      <c r="DG194" s="136"/>
      <c r="DH194" s="136"/>
      <c r="DI194" s="136"/>
      <c r="DJ194" s="136"/>
      <c r="DK194" s="136"/>
      <c r="DL194" s="136"/>
      <c r="DM194" s="136"/>
      <c r="DN194" s="137"/>
      <c r="DO194" s="137"/>
      <c r="DP194" s="137"/>
      <c r="DQ194" s="137"/>
      <c r="DR194" s="137"/>
      <c r="DS194" s="137"/>
      <c r="DT194" s="137"/>
      <c r="DU194" s="137"/>
      <c r="DV194" s="137"/>
      <c r="DW194" s="137"/>
      <c r="DX194" s="137"/>
      <c r="DY194" s="137"/>
      <c r="DZ194" s="137"/>
      <c r="EA194" s="137"/>
      <c r="EB194" s="137"/>
      <c r="EC194" s="137"/>
      <c r="ED194" s="137"/>
      <c r="EE194" s="137"/>
      <c r="EF194" s="137"/>
      <c r="EG194" s="132"/>
      <c r="EH194" s="132"/>
      <c r="EI194" s="132"/>
      <c r="EJ194" s="132"/>
      <c r="EK194" s="132"/>
      <c r="EL194" s="132"/>
      <c r="EM194" s="134"/>
      <c r="EN194" s="132"/>
      <c r="EO194" s="137"/>
      <c r="EP194" s="137"/>
      <c r="EQ194" s="137"/>
      <c r="ER194" s="137"/>
      <c r="ES194" s="137"/>
      <c r="ET194" s="137"/>
      <c r="EU194" s="137"/>
      <c r="EV194" s="137"/>
      <c r="EW194" s="132"/>
      <c r="EX194" s="132"/>
    </row>
    <row r="195" spans="2:154" x14ac:dyDescent="0.2">
      <c r="B195" s="131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  <c r="AA195" s="132"/>
      <c r="AB195" s="132"/>
      <c r="AC195" s="132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3"/>
      <c r="AQ195" s="132"/>
      <c r="AR195" s="134"/>
      <c r="AS195" s="135"/>
      <c r="AT195" s="135"/>
      <c r="AU195" s="135"/>
      <c r="AV195" s="136"/>
      <c r="AW195" s="136"/>
      <c r="AX195" s="136"/>
      <c r="AY195" s="136"/>
      <c r="AZ195" s="136"/>
      <c r="BA195" s="136"/>
      <c r="BB195" s="136"/>
      <c r="BC195" s="136"/>
      <c r="BD195" s="136"/>
      <c r="BE195" s="136"/>
      <c r="BF195" s="136"/>
      <c r="BG195" s="136"/>
      <c r="BH195" s="136"/>
      <c r="BI195" s="136"/>
      <c r="BJ195" s="136"/>
      <c r="BK195" s="136"/>
      <c r="BL195" s="136"/>
      <c r="BM195" s="136"/>
      <c r="BN195" s="136"/>
      <c r="BO195" s="136"/>
      <c r="BP195" s="136"/>
      <c r="BQ195" s="136"/>
      <c r="BR195" s="136"/>
      <c r="BS195" s="136"/>
      <c r="BT195" s="136"/>
      <c r="BU195" s="136"/>
      <c r="BV195" s="136"/>
      <c r="BW195" s="136"/>
      <c r="BX195" s="136"/>
      <c r="BY195" s="136"/>
      <c r="BZ195" s="136"/>
      <c r="CA195" s="136"/>
      <c r="CB195" s="136"/>
      <c r="CC195" s="136"/>
      <c r="CD195" s="136"/>
      <c r="CE195" s="136"/>
      <c r="CF195" s="136"/>
      <c r="CG195" s="136"/>
      <c r="CH195" s="136"/>
      <c r="CI195" s="136"/>
      <c r="CJ195" s="136"/>
      <c r="CK195" s="136"/>
      <c r="CL195" s="136"/>
      <c r="CM195" s="136"/>
      <c r="CN195" s="136"/>
      <c r="CO195" s="136"/>
      <c r="CP195" s="136"/>
      <c r="CQ195" s="136"/>
      <c r="CR195" s="136"/>
      <c r="CS195" s="136"/>
      <c r="CT195" s="136"/>
      <c r="CU195" s="136"/>
      <c r="CV195" s="136"/>
      <c r="CW195" s="136"/>
      <c r="CX195" s="136"/>
      <c r="CY195" s="136"/>
      <c r="CZ195" s="136"/>
      <c r="DA195" s="136"/>
      <c r="DB195" s="136"/>
      <c r="DC195" s="136"/>
      <c r="DD195" s="136"/>
      <c r="DE195" s="136"/>
      <c r="DF195" s="136"/>
      <c r="DG195" s="136"/>
      <c r="DH195" s="136"/>
      <c r="DI195" s="136"/>
      <c r="DJ195" s="136"/>
      <c r="DK195" s="136"/>
      <c r="DL195" s="136"/>
      <c r="DM195" s="136"/>
      <c r="DN195" s="137"/>
      <c r="DO195" s="137"/>
      <c r="DP195" s="137"/>
      <c r="DQ195" s="137"/>
      <c r="DR195" s="137"/>
      <c r="DS195" s="137"/>
      <c r="DT195" s="137"/>
      <c r="DU195" s="137"/>
      <c r="DV195" s="137"/>
      <c r="DW195" s="137"/>
      <c r="DX195" s="137"/>
      <c r="DY195" s="137"/>
      <c r="DZ195" s="137"/>
      <c r="EA195" s="137"/>
      <c r="EB195" s="137"/>
      <c r="EC195" s="137"/>
      <c r="ED195" s="137"/>
      <c r="EE195" s="137"/>
      <c r="EF195" s="137"/>
      <c r="EG195" s="132"/>
      <c r="EH195" s="132"/>
      <c r="EI195" s="132"/>
      <c r="EJ195" s="132"/>
      <c r="EK195" s="132"/>
      <c r="EL195" s="132"/>
      <c r="EM195" s="134"/>
      <c r="EN195" s="132"/>
      <c r="EO195" s="137"/>
      <c r="EP195" s="137"/>
      <c r="EQ195" s="137"/>
      <c r="ER195" s="137"/>
      <c r="ES195" s="137"/>
      <c r="ET195" s="137"/>
      <c r="EU195" s="137"/>
      <c r="EV195" s="137"/>
      <c r="EW195" s="132"/>
      <c r="EX195" s="132"/>
    </row>
    <row r="196" spans="2:154" x14ac:dyDescent="0.2">
      <c r="B196" s="131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  <c r="AA196" s="132"/>
      <c r="AB196" s="132"/>
      <c r="AC196" s="132"/>
      <c r="AD196" s="132"/>
      <c r="AE196" s="132"/>
      <c r="AF196" s="132"/>
      <c r="AG196" s="132"/>
      <c r="AH196" s="132"/>
      <c r="AI196" s="132"/>
      <c r="AJ196" s="132"/>
      <c r="AK196" s="132"/>
      <c r="AL196" s="132"/>
      <c r="AM196" s="132"/>
      <c r="AN196" s="132"/>
      <c r="AO196" s="132"/>
      <c r="AP196" s="133"/>
      <c r="AQ196" s="132"/>
      <c r="AR196" s="134"/>
      <c r="AS196" s="135"/>
      <c r="AT196" s="135"/>
      <c r="AU196" s="135"/>
      <c r="AV196" s="136"/>
      <c r="AW196" s="136"/>
      <c r="AX196" s="136"/>
      <c r="AY196" s="136"/>
      <c r="AZ196" s="136"/>
      <c r="BA196" s="136"/>
      <c r="BB196" s="136"/>
      <c r="BC196" s="136"/>
      <c r="BD196" s="136"/>
      <c r="BE196" s="136"/>
      <c r="BF196" s="136"/>
      <c r="BG196" s="136"/>
      <c r="BH196" s="136"/>
      <c r="BI196" s="136"/>
      <c r="BJ196" s="136"/>
      <c r="BK196" s="136"/>
      <c r="BL196" s="136"/>
      <c r="BM196" s="136"/>
      <c r="BN196" s="136"/>
      <c r="BO196" s="136"/>
      <c r="BP196" s="136"/>
      <c r="BQ196" s="136"/>
      <c r="BR196" s="136"/>
      <c r="BS196" s="136"/>
      <c r="BT196" s="136"/>
      <c r="BU196" s="136"/>
      <c r="BV196" s="136"/>
      <c r="BW196" s="136"/>
      <c r="BX196" s="136"/>
      <c r="BY196" s="136"/>
      <c r="BZ196" s="136"/>
      <c r="CA196" s="136"/>
      <c r="CB196" s="136"/>
      <c r="CC196" s="136"/>
      <c r="CD196" s="136"/>
      <c r="CE196" s="136"/>
      <c r="CF196" s="136"/>
      <c r="CG196" s="136"/>
      <c r="CH196" s="136"/>
      <c r="CI196" s="136"/>
      <c r="CJ196" s="136"/>
      <c r="CK196" s="136"/>
      <c r="CL196" s="136"/>
      <c r="CM196" s="136"/>
      <c r="CN196" s="136"/>
      <c r="CO196" s="136"/>
      <c r="CP196" s="136"/>
      <c r="CQ196" s="136"/>
      <c r="CR196" s="136"/>
      <c r="CS196" s="136"/>
      <c r="CT196" s="136"/>
      <c r="CU196" s="136"/>
      <c r="CV196" s="136"/>
      <c r="CW196" s="136"/>
      <c r="CX196" s="136"/>
      <c r="CY196" s="136"/>
      <c r="CZ196" s="136"/>
      <c r="DA196" s="136"/>
      <c r="DB196" s="136"/>
      <c r="DC196" s="136"/>
      <c r="DD196" s="136"/>
      <c r="DE196" s="136"/>
      <c r="DF196" s="136"/>
      <c r="DG196" s="136"/>
      <c r="DH196" s="136"/>
      <c r="DI196" s="136"/>
      <c r="DJ196" s="136"/>
      <c r="DK196" s="136"/>
      <c r="DL196" s="136"/>
      <c r="DM196" s="136"/>
      <c r="DN196" s="137"/>
      <c r="DO196" s="137"/>
      <c r="DP196" s="137"/>
      <c r="DQ196" s="137"/>
      <c r="DR196" s="137"/>
      <c r="DS196" s="137"/>
      <c r="DT196" s="137"/>
      <c r="DU196" s="137"/>
      <c r="DV196" s="137"/>
      <c r="DW196" s="137"/>
      <c r="DX196" s="137"/>
      <c r="DY196" s="137"/>
      <c r="DZ196" s="137"/>
      <c r="EA196" s="137"/>
      <c r="EB196" s="137"/>
      <c r="EC196" s="137"/>
      <c r="ED196" s="137"/>
      <c r="EE196" s="137"/>
      <c r="EF196" s="137"/>
      <c r="EG196" s="132"/>
      <c r="EH196" s="132"/>
      <c r="EI196" s="132"/>
      <c r="EJ196" s="132"/>
      <c r="EK196" s="132"/>
      <c r="EL196" s="132"/>
      <c r="EM196" s="134"/>
      <c r="EN196" s="132"/>
      <c r="EO196" s="137"/>
      <c r="EP196" s="137"/>
      <c r="EQ196" s="137"/>
      <c r="ER196" s="137"/>
      <c r="ES196" s="137"/>
      <c r="ET196" s="137"/>
      <c r="EU196" s="137"/>
      <c r="EV196" s="137"/>
      <c r="EW196" s="132"/>
      <c r="EX196" s="132"/>
    </row>
    <row r="197" spans="2:154" x14ac:dyDescent="0.2">
      <c r="B197" s="131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  <c r="AA197" s="132"/>
      <c r="AB197" s="132"/>
      <c r="AC197" s="132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3"/>
      <c r="AQ197" s="132"/>
      <c r="AR197" s="134"/>
      <c r="AS197" s="135"/>
      <c r="AT197" s="135"/>
      <c r="AU197" s="135"/>
      <c r="AV197" s="136"/>
      <c r="AW197" s="136"/>
      <c r="AX197" s="136"/>
      <c r="AY197" s="136"/>
      <c r="AZ197" s="136"/>
      <c r="BA197" s="136"/>
      <c r="BB197" s="136"/>
      <c r="BC197" s="136"/>
      <c r="BD197" s="136"/>
      <c r="BE197" s="136"/>
      <c r="BF197" s="136"/>
      <c r="BG197" s="136"/>
      <c r="BH197" s="136"/>
      <c r="BI197" s="136"/>
      <c r="BJ197" s="136"/>
      <c r="BK197" s="136"/>
      <c r="BL197" s="136"/>
      <c r="BM197" s="136"/>
      <c r="BN197" s="136"/>
      <c r="BO197" s="136"/>
      <c r="BP197" s="136"/>
      <c r="BQ197" s="136"/>
      <c r="BR197" s="136"/>
      <c r="BS197" s="136"/>
      <c r="BT197" s="136"/>
      <c r="BU197" s="136"/>
      <c r="BV197" s="136"/>
      <c r="BW197" s="136"/>
      <c r="BX197" s="136"/>
      <c r="BY197" s="136"/>
      <c r="BZ197" s="136"/>
      <c r="CA197" s="136"/>
      <c r="CB197" s="136"/>
      <c r="CC197" s="136"/>
      <c r="CD197" s="136"/>
      <c r="CE197" s="136"/>
      <c r="CF197" s="136"/>
      <c r="CG197" s="136"/>
      <c r="CH197" s="136"/>
      <c r="CI197" s="136"/>
      <c r="CJ197" s="136"/>
      <c r="CK197" s="136"/>
      <c r="CL197" s="136"/>
      <c r="CM197" s="136"/>
      <c r="CN197" s="136"/>
      <c r="CO197" s="136"/>
      <c r="CP197" s="136"/>
      <c r="CQ197" s="136"/>
      <c r="CR197" s="136"/>
      <c r="CS197" s="136"/>
      <c r="CT197" s="136"/>
      <c r="CU197" s="136"/>
      <c r="CV197" s="136"/>
      <c r="CW197" s="136"/>
      <c r="CX197" s="136"/>
      <c r="CY197" s="136"/>
      <c r="CZ197" s="136"/>
      <c r="DA197" s="136"/>
      <c r="DB197" s="136"/>
      <c r="DC197" s="136"/>
      <c r="DD197" s="136"/>
      <c r="DE197" s="136"/>
      <c r="DF197" s="136"/>
      <c r="DG197" s="136"/>
      <c r="DH197" s="136"/>
      <c r="DI197" s="136"/>
      <c r="DJ197" s="136"/>
      <c r="DK197" s="136"/>
      <c r="DL197" s="136"/>
      <c r="DM197" s="136"/>
      <c r="DN197" s="137"/>
      <c r="DO197" s="137"/>
      <c r="DP197" s="137"/>
      <c r="DQ197" s="137"/>
      <c r="DR197" s="137"/>
      <c r="DS197" s="137"/>
      <c r="DT197" s="137"/>
      <c r="DU197" s="137"/>
      <c r="DV197" s="137"/>
      <c r="DW197" s="137"/>
      <c r="DX197" s="137"/>
      <c r="DY197" s="137"/>
      <c r="DZ197" s="137"/>
      <c r="EA197" s="137"/>
      <c r="EB197" s="137"/>
      <c r="EC197" s="137"/>
      <c r="ED197" s="137"/>
      <c r="EE197" s="137"/>
      <c r="EF197" s="137"/>
      <c r="EG197" s="132"/>
      <c r="EH197" s="132"/>
      <c r="EI197" s="132"/>
      <c r="EJ197" s="132"/>
      <c r="EK197" s="132"/>
      <c r="EL197" s="132"/>
      <c r="EM197" s="134"/>
      <c r="EN197" s="132"/>
      <c r="EO197" s="137"/>
      <c r="EP197" s="137"/>
      <c r="EQ197" s="137"/>
      <c r="ER197" s="137"/>
      <c r="ES197" s="137"/>
      <c r="ET197" s="137"/>
      <c r="EU197" s="137"/>
      <c r="EV197" s="137"/>
      <c r="EW197" s="132"/>
      <c r="EX197" s="132"/>
    </row>
    <row r="198" spans="2:154" x14ac:dyDescent="0.2">
      <c r="B198" s="131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  <c r="AA198" s="132"/>
      <c r="AB198" s="132"/>
      <c r="AC198" s="132"/>
      <c r="AD198" s="132"/>
      <c r="AE198" s="132"/>
      <c r="AF198" s="132"/>
      <c r="AG198" s="132"/>
      <c r="AH198" s="132"/>
      <c r="AI198" s="132"/>
      <c r="AJ198" s="132"/>
      <c r="AK198" s="132"/>
      <c r="AL198" s="132"/>
      <c r="AM198" s="132"/>
      <c r="AN198" s="132"/>
      <c r="AO198" s="132"/>
      <c r="AP198" s="133"/>
      <c r="AQ198" s="132"/>
      <c r="AR198" s="134"/>
      <c r="AS198" s="135"/>
      <c r="AT198" s="135"/>
      <c r="AU198" s="135"/>
      <c r="AV198" s="136"/>
      <c r="AW198" s="136"/>
      <c r="AX198" s="136"/>
      <c r="AY198" s="136"/>
      <c r="AZ198" s="136"/>
      <c r="BA198" s="136"/>
      <c r="BB198" s="136"/>
      <c r="BC198" s="136"/>
      <c r="BD198" s="136"/>
      <c r="BE198" s="136"/>
      <c r="BF198" s="136"/>
      <c r="BG198" s="136"/>
      <c r="BH198" s="136"/>
      <c r="BI198" s="136"/>
      <c r="BJ198" s="136"/>
      <c r="BK198" s="136"/>
      <c r="BL198" s="136"/>
      <c r="BM198" s="136"/>
      <c r="BN198" s="136"/>
      <c r="BO198" s="136"/>
      <c r="BP198" s="136"/>
      <c r="BQ198" s="136"/>
      <c r="BR198" s="136"/>
      <c r="BS198" s="136"/>
      <c r="BT198" s="136"/>
      <c r="BU198" s="136"/>
      <c r="BV198" s="136"/>
      <c r="BW198" s="136"/>
      <c r="BX198" s="136"/>
      <c r="BY198" s="136"/>
      <c r="BZ198" s="136"/>
      <c r="CA198" s="136"/>
      <c r="CB198" s="136"/>
      <c r="CC198" s="136"/>
      <c r="CD198" s="136"/>
      <c r="CE198" s="136"/>
      <c r="CF198" s="136"/>
      <c r="CG198" s="136"/>
      <c r="CH198" s="136"/>
      <c r="CI198" s="136"/>
      <c r="CJ198" s="136"/>
      <c r="CK198" s="136"/>
      <c r="CL198" s="136"/>
      <c r="CM198" s="136"/>
      <c r="CN198" s="136"/>
      <c r="CO198" s="136"/>
      <c r="CP198" s="136"/>
      <c r="CQ198" s="136"/>
      <c r="CR198" s="136"/>
      <c r="CS198" s="136"/>
      <c r="CT198" s="136"/>
      <c r="CU198" s="136"/>
      <c r="CV198" s="136"/>
      <c r="CW198" s="136"/>
      <c r="CX198" s="136"/>
      <c r="CY198" s="136"/>
      <c r="CZ198" s="136"/>
      <c r="DA198" s="136"/>
      <c r="DB198" s="136"/>
      <c r="DC198" s="136"/>
      <c r="DD198" s="136"/>
      <c r="DE198" s="136"/>
      <c r="DF198" s="136"/>
      <c r="DG198" s="136"/>
      <c r="DH198" s="136"/>
      <c r="DI198" s="136"/>
      <c r="DJ198" s="136"/>
      <c r="DK198" s="136"/>
      <c r="DL198" s="136"/>
      <c r="DM198" s="136"/>
      <c r="DN198" s="137"/>
      <c r="DO198" s="137"/>
      <c r="DP198" s="137"/>
      <c r="DQ198" s="137"/>
      <c r="DR198" s="137"/>
      <c r="DS198" s="137"/>
      <c r="DT198" s="137"/>
      <c r="DU198" s="137"/>
      <c r="DV198" s="137"/>
      <c r="DW198" s="137"/>
      <c r="DX198" s="137"/>
      <c r="DY198" s="137"/>
      <c r="DZ198" s="137"/>
      <c r="EA198" s="137"/>
      <c r="EB198" s="137"/>
      <c r="EC198" s="137"/>
      <c r="ED198" s="137"/>
      <c r="EE198" s="137"/>
      <c r="EF198" s="137"/>
      <c r="EG198" s="132"/>
      <c r="EH198" s="132"/>
      <c r="EI198" s="132"/>
      <c r="EJ198" s="132"/>
      <c r="EK198" s="132"/>
      <c r="EL198" s="132"/>
      <c r="EM198" s="134"/>
      <c r="EN198" s="132"/>
      <c r="EO198" s="137"/>
      <c r="EP198" s="137"/>
      <c r="EQ198" s="137"/>
      <c r="ER198" s="137"/>
      <c r="ES198" s="137"/>
      <c r="ET198" s="137"/>
      <c r="EU198" s="137"/>
      <c r="EV198" s="137"/>
      <c r="EW198" s="132"/>
      <c r="EX198" s="132"/>
    </row>
    <row r="199" spans="2:154" x14ac:dyDescent="0.2">
      <c r="B199" s="131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  <c r="AA199" s="132"/>
      <c r="AB199" s="132"/>
      <c r="AC199" s="132"/>
      <c r="AD199" s="132"/>
      <c r="AE199" s="132"/>
      <c r="AF199" s="132"/>
      <c r="AG199" s="132"/>
      <c r="AH199" s="132"/>
      <c r="AI199" s="132"/>
      <c r="AJ199" s="132"/>
      <c r="AK199" s="132"/>
      <c r="AL199" s="132"/>
      <c r="AM199" s="132"/>
      <c r="AN199" s="132"/>
      <c r="AO199" s="132"/>
      <c r="AP199" s="133"/>
      <c r="AQ199" s="132"/>
      <c r="AR199" s="134"/>
      <c r="AS199" s="135"/>
      <c r="AT199" s="135"/>
      <c r="AU199" s="135"/>
      <c r="AV199" s="136"/>
      <c r="AW199" s="136"/>
      <c r="AX199" s="136"/>
      <c r="AY199" s="136"/>
      <c r="AZ199" s="136"/>
      <c r="BA199" s="136"/>
      <c r="BB199" s="136"/>
      <c r="BC199" s="136"/>
      <c r="BD199" s="136"/>
      <c r="BE199" s="136"/>
      <c r="BF199" s="136"/>
      <c r="BG199" s="136"/>
      <c r="BH199" s="136"/>
      <c r="BI199" s="136"/>
      <c r="BJ199" s="136"/>
      <c r="BK199" s="136"/>
      <c r="BL199" s="136"/>
      <c r="BM199" s="136"/>
      <c r="BN199" s="136"/>
      <c r="BO199" s="136"/>
      <c r="BP199" s="136"/>
      <c r="BQ199" s="136"/>
      <c r="BR199" s="136"/>
      <c r="BS199" s="136"/>
      <c r="BT199" s="136"/>
      <c r="BU199" s="136"/>
      <c r="BV199" s="136"/>
      <c r="BW199" s="136"/>
      <c r="BX199" s="136"/>
      <c r="BY199" s="136"/>
      <c r="BZ199" s="136"/>
      <c r="CA199" s="136"/>
      <c r="CB199" s="136"/>
      <c r="CC199" s="136"/>
      <c r="CD199" s="136"/>
      <c r="CE199" s="136"/>
      <c r="CF199" s="136"/>
      <c r="CG199" s="136"/>
      <c r="CH199" s="136"/>
      <c r="CI199" s="136"/>
      <c r="CJ199" s="136"/>
      <c r="CK199" s="136"/>
      <c r="CL199" s="136"/>
      <c r="CM199" s="136"/>
      <c r="CN199" s="136"/>
      <c r="CO199" s="136"/>
      <c r="CP199" s="136"/>
      <c r="CQ199" s="136"/>
      <c r="CR199" s="136"/>
      <c r="CS199" s="136"/>
      <c r="CT199" s="136"/>
      <c r="CU199" s="136"/>
      <c r="CV199" s="136"/>
      <c r="CW199" s="136"/>
      <c r="CX199" s="136"/>
      <c r="CY199" s="136"/>
      <c r="CZ199" s="136"/>
      <c r="DA199" s="136"/>
      <c r="DB199" s="136"/>
      <c r="DC199" s="136"/>
      <c r="DD199" s="136"/>
      <c r="DE199" s="136"/>
      <c r="DF199" s="136"/>
      <c r="DG199" s="136"/>
      <c r="DH199" s="136"/>
      <c r="DI199" s="136"/>
      <c r="DJ199" s="136"/>
      <c r="DK199" s="136"/>
      <c r="DL199" s="136"/>
      <c r="DM199" s="136"/>
      <c r="DN199" s="137"/>
      <c r="DO199" s="137"/>
      <c r="DP199" s="137"/>
      <c r="DQ199" s="137"/>
      <c r="DR199" s="137"/>
      <c r="DS199" s="137"/>
      <c r="DT199" s="137"/>
      <c r="DU199" s="137"/>
      <c r="DV199" s="137"/>
      <c r="DW199" s="137"/>
      <c r="DX199" s="137"/>
      <c r="DY199" s="137"/>
      <c r="DZ199" s="137"/>
      <c r="EA199" s="137"/>
      <c r="EB199" s="137"/>
      <c r="EC199" s="137"/>
      <c r="ED199" s="137"/>
      <c r="EE199" s="137"/>
      <c r="EF199" s="137"/>
      <c r="EG199" s="132"/>
      <c r="EH199" s="132"/>
      <c r="EI199" s="132"/>
      <c r="EJ199" s="132"/>
      <c r="EK199" s="132"/>
      <c r="EL199" s="132"/>
      <c r="EM199" s="134"/>
      <c r="EN199" s="132"/>
      <c r="EO199" s="137"/>
      <c r="EP199" s="137"/>
      <c r="EQ199" s="137"/>
      <c r="ER199" s="137"/>
      <c r="ES199" s="137"/>
      <c r="ET199" s="137"/>
      <c r="EU199" s="137"/>
      <c r="EV199" s="137"/>
      <c r="EW199" s="132"/>
      <c r="EX199" s="132"/>
    </row>
    <row r="200" spans="2:154" x14ac:dyDescent="0.2">
      <c r="B200" s="131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  <c r="AA200" s="132"/>
      <c r="AB200" s="132"/>
      <c r="AC200" s="132"/>
      <c r="AD200" s="132"/>
      <c r="AE200" s="132"/>
      <c r="AF200" s="132"/>
      <c r="AG200" s="132"/>
      <c r="AH200" s="132"/>
      <c r="AI200" s="132"/>
      <c r="AJ200" s="132"/>
      <c r="AK200" s="132"/>
      <c r="AL200" s="132"/>
      <c r="AM200" s="132"/>
      <c r="AN200" s="132"/>
      <c r="AO200" s="132"/>
      <c r="AP200" s="133"/>
      <c r="AQ200" s="132"/>
      <c r="AR200" s="134"/>
      <c r="AS200" s="135"/>
      <c r="AT200" s="135"/>
      <c r="AU200" s="135"/>
      <c r="AV200" s="136"/>
      <c r="AW200" s="136"/>
      <c r="AX200" s="136"/>
      <c r="AY200" s="136"/>
      <c r="AZ200" s="136"/>
      <c r="BA200" s="136"/>
      <c r="BB200" s="136"/>
      <c r="BC200" s="136"/>
      <c r="BD200" s="136"/>
      <c r="BE200" s="136"/>
      <c r="BF200" s="136"/>
      <c r="BG200" s="136"/>
      <c r="BH200" s="136"/>
      <c r="BI200" s="136"/>
      <c r="BJ200" s="136"/>
      <c r="BK200" s="136"/>
      <c r="BL200" s="136"/>
      <c r="BM200" s="136"/>
      <c r="BN200" s="136"/>
      <c r="BO200" s="136"/>
      <c r="BP200" s="136"/>
      <c r="BQ200" s="136"/>
      <c r="BR200" s="136"/>
      <c r="BS200" s="136"/>
      <c r="BT200" s="136"/>
      <c r="BU200" s="136"/>
      <c r="BV200" s="136"/>
      <c r="BW200" s="136"/>
      <c r="BX200" s="136"/>
      <c r="BY200" s="136"/>
      <c r="BZ200" s="136"/>
      <c r="CA200" s="136"/>
      <c r="CB200" s="136"/>
      <c r="CC200" s="136"/>
      <c r="CD200" s="136"/>
      <c r="CE200" s="136"/>
      <c r="CF200" s="136"/>
      <c r="CG200" s="136"/>
      <c r="CH200" s="136"/>
      <c r="CI200" s="136"/>
      <c r="CJ200" s="136"/>
      <c r="CK200" s="136"/>
      <c r="CL200" s="136"/>
      <c r="CM200" s="136"/>
      <c r="CN200" s="136"/>
      <c r="CO200" s="136"/>
      <c r="CP200" s="136"/>
      <c r="CQ200" s="136"/>
      <c r="CR200" s="136"/>
      <c r="CS200" s="136"/>
      <c r="CT200" s="136"/>
      <c r="CU200" s="136"/>
      <c r="CV200" s="136"/>
      <c r="CW200" s="136"/>
      <c r="CX200" s="136"/>
      <c r="CY200" s="136"/>
      <c r="CZ200" s="136"/>
      <c r="DA200" s="136"/>
      <c r="DB200" s="136"/>
      <c r="DC200" s="136"/>
      <c r="DD200" s="136"/>
      <c r="DE200" s="136"/>
      <c r="DF200" s="136"/>
      <c r="DG200" s="136"/>
      <c r="DH200" s="136"/>
      <c r="DI200" s="136"/>
      <c r="DJ200" s="136"/>
      <c r="DK200" s="136"/>
      <c r="DL200" s="136"/>
      <c r="DM200" s="136"/>
      <c r="DN200" s="137"/>
      <c r="DO200" s="137"/>
      <c r="DP200" s="137"/>
      <c r="DQ200" s="137"/>
      <c r="DR200" s="137"/>
      <c r="DS200" s="137"/>
      <c r="DT200" s="137"/>
      <c r="DU200" s="137"/>
      <c r="DV200" s="137"/>
      <c r="DW200" s="137"/>
      <c r="DX200" s="137"/>
      <c r="DY200" s="137"/>
      <c r="DZ200" s="137"/>
      <c r="EA200" s="137"/>
      <c r="EB200" s="137"/>
      <c r="EC200" s="137"/>
      <c r="ED200" s="137"/>
      <c r="EE200" s="137"/>
      <c r="EF200" s="137"/>
      <c r="EG200" s="132"/>
      <c r="EH200" s="132"/>
      <c r="EI200" s="132"/>
      <c r="EJ200" s="132"/>
      <c r="EK200" s="132"/>
      <c r="EL200" s="132"/>
      <c r="EM200" s="134"/>
      <c r="EN200" s="132"/>
      <c r="EO200" s="137"/>
      <c r="EP200" s="137"/>
      <c r="EQ200" s="137"/>
      <c r="ER200" s="137"/>
      <c r="ES200" s="137"/>
      <c r="ET200" s="137"/>
      <c r="EU200" s="137"/>
      <c r="EV200" s="137"/>
      <c r="EW200" s="132"/>
      <c r="EX200" s="132"/>
    </row>
    <row r="201" spans="2:154" x14ac:dyDescent="0.2">
      <c r="B201" s="131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  <c r="AA201" s="132"/>
      <c r="AB201" s="132"/>
      <c r="AC201" s="132"/>
      <c r="AD201" s="132"/>
      <c r="AE201" s="132"/>
      <c r="AF201" s="132"/>
      <c r="AG201" s="132"/>
      <c r="AH201" s="132"/>
      <c r="AI201" s="132"/>
      <c r="AJ201" s="132"/>
      <c r="AK201" s="132"/>
      <c r="AL201" s="132"/>
      <c r="AM201" s="132"/>
      <c r="AN201" s="132"/>
      <c r="AO201" s="132"/>
      <c r="AP201" s="133"/>
      <c r="AQ201" s="132"/>
      <c r="AR201" s="134"/>
      <c r="AS201" s="135"/>
      <c r="AT201" s="135"/>
      <c r="AU201" s="135"/>
      <c r="AV201" s="136"/>
      <c r="AW201" s="136"/>
      <c r="AX201" s="136"/>
      <c r="AY201" s="136"/>
      <c r="AZ201" s="136"/>
      <c r="BA201" s="136"/>
      <c r="BB201" s="136"/>
      <c r="BC201" s="136"/>
      <c r="BD201" s="136"/>
      <c r="BE201" s="136"/>
      <c r="BF201" s="136"/>
      <c r="BG201" s="136"/>
      <c r="BH201" s="136"/>
      <c r="BI201" s="136"/>
      <c r="BJ201" s="136"/>
      <c r="BK201" s="136"/>
      <c r="BL201" s="136"/>
      <c r="BM201" s="136"/>
      <c r="BN201" s="136"/>
      <c r="BO201" s="136"/>
      <c r="BP201" s="136"/>
      <c r="BQ201" s="136"/>
      <c r="BR201" s="136"/>
      <c r="BS201" s="136"/>
      <c r="BT201" s="136"/>
      <c r="BU201" s="136"/>
      <c r="BV201" s="136"/>
      <c r="BW201" s="136"/>
      <c r="BX201" s="136"/>
      <c r="BY201" s="136"/>
      <c r="BZ201" s="136"/>
      <c r="CA201" s="136"/>
      <c r="CB201" s="136"/>
      <c r="CC201" s="136"/>
      <c r="CD201" s="136"/>
      <c r="CE201" s="136"/>
      <c r="CF201" s="136"/>
      <c r="CG201" s="136"/>
      <c r="CH201" s="136"/>
      <c r="CI201" s="136"/>
      <c r="CJ201" s="136"/>
      <c r="CK201" s="136"/>
      <c r="CL201" s="136"/>
      <c r="CM201" s="136"/>
      <c r="CN201" s="136"/>
      <c r="CO201" s="136"/>
      <c r="CP201" s="136"/>
      <c r="CQ201" s="136"/>
      <c r="CR201" s="136"/>
      <c r="CS201" s="136"/>
      <c r="CT201" s="136"/>
      <c r="CU201" s="136"/>
      <c r="CV201" s="136"/>
      <c r="CW201" s="136"/>
      <c r="CX201" s="136"/>
      <c r="CY201" s="136"/>
      <c r="CZ201" s="136"/>
      <c r="DA201" s="136"/>
      <c r="DB201" s="136"/>
      <c r="DC201" s="136"/>
      <c r="DD201" s="136"/>
      <c r="DE201" s="136"/>
      <c r="DF201" s="136"/>
      <c r="DG201" s="136"/>
      <c r="DH201" s="136"/>
      <c r="DI201" s="136"/>
      <c r="DJ201" s="136"/>
      <c r="DK201" s="136"/>
      <c r="DL201" s="136"/>
      <c r="DM201" s="136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  <c r="DX201" s="137"/>
      <c r="DY201" s="137"/>
      <c r="DZ201" s="137"/>
      <c r="EA201" s="137"/>
      <c r="EB201" s="137"/>
      <c r="EC201" s="137"/>
      <c r="ED201" s="137"/>
      <c r="EE201" s="137"/>
      <c r="EF201" s="137"/>
      <c r="EG201" s="132"/>
      <c r="EH201" s="132"/>
      <c r="EI201" s="132"/>
      <c r="EJ201" s="132"/>
      <c r="EK201" s="132"/>
      <c r="EL201" s="132"/>
      <c r="EM201" s="134"/>
      <c r="EN201" s="132"/>
      <c r="EO201" s="137"/>
      <c r="EP201" s="137"/>
      <c r="EQ201" s="137"/>
      <c r="ER201" s="137"/>
      <c r="ES201" s="137"/>
      <c r="ET201" s="137"/>
      <c r="EU201" s="137"/>
      <c r="EV201" s="137"/>
      <c r="EW201" s="132"/>
      <c r="EX201" s="132"/>
    </row>
    <row r="202" spans="2:154" x14ac:dyDescent="0.2">
      <c r="B202" s="131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32"/>
      <c r="AK202" s="132"/>
      <c r="AL202" s="132"/>
      <c r="AM202" s="132"/>
      <c r="AN202" s="132"/>
      <c r="AO202" s="132"/>
      <c r="AP202" s="133"/>
      <c r="AQ202" s="132"/>
      <c r="AR202" s="134"/>
      <c r="AS202" s="135"/>
      <c r="AT202" s="135"/>
      <c r="AU202" s="135"/>
      <c r="AV202" s="136"/>
      <c r="AW202" s="136"/>
      <c r="AX202" s="136"/>
      <c r="AY202" s="136"/>
      <c r="AZ202" s="136"/>
      <c r="BA202" s="136"/>
      <c r="BB202" s="136"/>
      <c r="BC202" s="136"/>
      <c r="BD202" s="136"/>
      <c r="BE202" s="136"/>
      <c r="BF202" s="136"/>
      <c r="BG202" s="136"/>
      <c r="BH202" s="136"/>
      <c r="BI202" s="136"/>
      <c r="BJ202" s="136"/>
      <c r="BK202" s="136"/>
      <c r="BL202" s="136"/>
      <c r="BM202" s="136"/>
      <c r="BN202" s="136"/>
      <c r="BO202" s="136"/>
      <c r="BP202" s="136"/>
      <c r="BQ202" s="136"/>
      <c r="BR202" s="136"/>
      <c r="BS202" s="136"/>
      <c r="BT202" s="136"/>
      <c r="BU202" s="136"/>
      <c r="BV202" s="136"/>
      <c r="BW202" s="136"/>
      <c r="BX202" s="136"/>
      <c r="BY202" s="136"/>
      <c r="BZ202" s="136"/>
      <c r="CA202" s="136"/>
      <c r="CB202" s="136"/>
      <c r="CC202" s="136"/>
      <c r="CD202" s="136"/>
      <c r="CE202" s="136"/>
      <c r="CF202" s="136"/>
      <c r="CG202" s="136"/>
      <c r="CH202" s="136"/>
      <c r="CI202" s="136"/>
      <c r="CJ202" s="136"/>
      <c r="CK202" s="136"/>
      <c r="CL202" s="136"/>
      <c r="CM202" s="136"/>
      <c r="CN202" s="136"/>
      <c r="CO202" s="136"/>
      <c r="CP202" s="136"/>
      <c r="CQ202" s="136"/>
      <c r="CR202" s="136"/>
      <c r="CS202" s="136"/>
      <c r="CT202" s="136"/>
      <c r="CU202" s="136"/>
      <c r="CV202" s="136"/>
      <c r="CW202" s="136"/>
      <c r="CX202" s="136"/>
      <c r="CY202" s="136"/>
      <c r="CZ202" s="136"/>
      <c r="DA202" s="136"/>
      <c r="DB202" s="136"/>
      <c r="DC202" s="136"/>
      <c r="DD202" s="136"/>
      <c r="DE202" s="136"/>
      <c r="DF202" s="136"/>
      <c r="DG202" s="136"/>
      <c r="DH202" s="136"/>
      <c r="DI202" s="136"/>
      <c r="DJ202" s="136"/>
      <c r="DK202" s="136"/>
      <c r="DL202" s="136"/>
      <c r="DM202" s="136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  <c r="DX202" s="137"/>
      <c r="DY202" s="137"/>
      <c r="DZ202" s="137"/>
      <c r="EA202" s="137"/>
      <c r="EB202" s="137"/>
      <c r="EC202" s="137"/>
      <c r="ED202" s="137"/>
      <c r="EE202" s="137"/>
      <c r="EF202" s="137"/>
      <c r="EG202" s="132"/>
      <c r="EH202" s="132"/>
      <c r="EI202" s="132"/>
      <c r="EJ202" s="132"/>
      <c r="EK202" s="132"/>
      <c r="EL202" s="132"/>
      <c r="EM202" s="134"/>
      <c r="EN202" s="132"/>
      <c r="EO202" s="137"/>
      <c r="EP202" s="137"/>
      <c r="EQ202" s="137"/>
      <c r="ER202" s="137"/>
      <c r="ES202" s="137"/>
      <c r="ET202" s="137"/>
      <c r="EU202" s="137"/>
      <c r="EV202" s="137"/>
      <c r="EW202" s="132"/>
      <c r="EX202" s="132"/>
    </row>
    <row r="203" spans="2:154" x14ac:dyDescent="0.2">
      <c r="B203" s="131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  <c r="AA203" s="132"/>
      <c r="AB203" s="132"/>
      <c r="AC203" s="132"/>
      <c r="AD203" s="132"/>
      <c r="AE203" s="132"/>
      <c r="AF203" s="132"/>
      <c r="AG203" s="132"/>
      <c r="AH203" s="132"/>
      <c r="AI203" s="132"/>
      <c r="AJ203" s="132"/>
      <c r="AK203" s="132"/>
      <c r="AL203" s="132"/>
      <c r="AM203" s="132"/>
      <c r="AN203" s="132"/>
      <c r="AO203" s="132"/>
      <c r="AP203" s="133"/>
      <c r="AQ203" s="132"/>
      <c r="AR203" s="134"/>
      <c r="AS203" s="135"/>
      <c r="AT203" s="135"/>
      <c r="AU203" s="135"/>
      <c r="AV203" s="136"/>
      <c r="AW203" s="136"/>
      <c r="AX203" s="136"/>
      <c r="AY203" s="136"/>
      <c r="AZ203" s="136"/>
      <c r="BA203" s="136"/>
      <c r="BB203" s="136"/>
      <c r="BC203" s="136"/>
      <c r="BD203" s="136"/>
      <c r="BE203" s="136"/>
      <c r="BF203" s="136"/>
      <c r="BG203" s="136"/>
      <c r="BH203" s="136"/>
      <c r="BI203" s="136"/>
      <c r="BJ203" s="136"/>
      <c r="BK203" s="136"/>
      <c r="BL203" s="136"/>
      <c r="BM203" s="136"/>
      <c r="BN203" s="136"/>
      <c r="BO203" s="136"/>
      <c r="BP203" s="136"/>
      <c r="BQ203" s="136"/>
      <c r="BR203" s="136"/>
      <c r="BS203" s="136"/>
      <c r="BT203" s="136"/>
      <c r="BU203" s="136"/>
      <c r="BV203" s="136"/>
      <c r="BW203" s="136"/>
      <c r="BX203" s="136"/>
      <c r="BY203" s="136"/>
      <c r="BZ203" s="136"/>
      <c r="CA203" s="136"/>
      <c r="CB203" s="136"/>
      <c r="CC203" s="136"/>
      <c r="CD203" s="136"/>
      <c r="CE203" s="136"/>
      <c r="CF203" s="136"/>
      <c r="CG203" s="136"/>
      <c r="CH203" s="136"/>
      <c r="CI203" s="136"/>
      <c r="CJ203" s="136"/>
      <c r="CK203" s="136"/>
      <c r="CL203" s="136"/>
      <c r="CM203" s="136"/>
      <c r="CN203" s="136"/>
      <c r="CO203" s="136"/>
      <c r="CP203" s="136"/>
      <c r="CQ203" s="136"/>
      <c r="CR203" s="136"/>
      <c r="CS203" s="136"/>
      <c r="CT203" s="136"/>
      <c r="CU203" s="136"/>
      <c r="CV203" s="136"/>
      <c r="CW203" s="136"/>
      <c r="CX203" s="136"/>
      <c r="CY203" s="136"/>
      <c r="CZ203" s="136"/>
      <c r="DA203" s="136"/>
      <c r="DB203" s="136"/>
      <c r="DC203" s="136"/>
      <c r="DD203" s="136"/>
      <c r="DE203" s="136"/>
      <c r="DF203" s="136"/>
      <c r="DG203" s="136"/>
      <c r="DH203" s="136"/>
      <c r="DI203" s="136"/>
      <c r="DJ203" s="136"/>
      <c r="DK203" s="136"/>
      <c r="DL203" s="136"/>
      <c r="DM203" s="136"/>
      <c r="DN203" s="137"/>
      <c r="DO203" s="137"/>
      <c r="DP203" s="137"/>
      <c r="DQ203" s="137"/>
      <c r="DR203" s="137"/>
      <c r="DS203" s="137"/>
      <c r="DT203" s="137"/>
      <c r="DU203" s="137"/>
      <c r="DV203" s="137"/>
      <c r="DW203" s="137"/>
      <c r="DX203" s="137"/>
      <c r="DY203" s="137"/>
      <c r="DZ203" s="137"/>
      <c r="EA203" s="137"/>
      <c r="EB203" s="137"/>
      <c r="EC203" s="137"/>
      <c r="ED203" s="137"/>
      <c r="EE203" s="137"/>
      <c r="EF203" s="137"/>
      <c r="EG203" s="132"/>
      <c r="EH203" s="132"/>
      <c r="EI203" s="132"/>
      <c r="EJ203" s="132"/>
      <c r="EK203" s="132"/>
      <c r="EL203" s="132"/>
      <c r="EM203" s="134"/>
      <c r="EN203" s="132"/>
      <c r="EO203" s="137"/>
      <c r="EP203" s="137"/>
      <c r="EQ203" s="137"/>
      <c r="ER203" s="137"/>
      <c r="ES203" s="137"/>
      <c r="ET203" s="137"/>
      <c r="EU203" s="137"/>
      <c r="EV203" s="137"/>
      <c r="EW203" s="132"/>
      <c r="EX203" s="132"/>
    </row>
    <row r="204" spans="2:154" x14ac:dyDescent="0.2">
      <c r="B204" s="131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  <c r="AA204" s="132"/>
      <c r="AB204" s="132"/>
      <c r="AC204" s="132"/>
      <c r="AD204" s="132"/>
      <c r="AE204" s="132"/>
      <c r="AF204" s="132"/>
      <c r="AG204" s="132"/>
      <c r="AH204" s="132"/>
      <c r="AI204" s="132"/>
      <c r="AJ204" s="132"/>
      <c r="AK204" s="132"/>
      <c r="AL204" s="132"/>
      <c r="AM204" s="132"/>
      <c r="AN204" s="132"/>
      <c r="AO204" s="132"/>
      <c r="AP204" s="133"/>
      <c r="AQ204" s="132"/>
      <c r="AR204" s="134"/>
      <c r="AS204" s="135"/>
      <c r="AT204" s="135"/>
      <c r="AU204" s="135"/>
      <c r="AV204" s="136"/>
      <c r="AW204" s="136"/>
      <c r="AX204" s="136"/>
      <c r="AY204" s="136"/>
      <c r="AZ204" s="136"/>
      <c r="BA204" s="136"/>
      <c r="BB204" s="136"/>
      <c r="BC204" s="136"/>
      <c r="BD204" s="136"/>
      <c r="BE204" s="136"/>
      <c r="BF204" s="136"/>
      <c r="BG204" s="136"/>
      <c r="BH204" s="136"/>
      <c r="BI204" s="136"/>
      <c r="BJ204" s="136"/>
      <c r="BK204" s="136"/>
      <c r="BL204" s="136"/>
      <c r="BM204" s="136"/>
      <c r="BN204" s="136"/>
      <c r="BO204" s="136"/>
      <c r="BP204" s="136"/>
      <c r="BQ204" s="136"/>
      <c r="BR204" s="136"/>
      <c r="BS204" s="136"/>
      <c r="BT204" s="136"/>
      <c r="BU204" s="136"/>
      <c r="BV204" s="136"/>
      <c r="BW204" s="136"/>
      <c r="BX204" s="136"/>
      <c r="BY204" s="136"/>
      <c r="BZ204" s="136"/>
      <c r="CA204" s="136"/>
      <c r="CB204" s="136"/>
      <c r="CC204" s="136"/>
      <c r="CD204" s="136"/>
      <c r="CE204" s="136"/>
      <c r="CF204" s="136"/>
      <c r="CG204" s="136"/>
      <c r="CH204" s="136"/>
      <c r="CI204" s="136"/>
      <c r="CJ204" s="136"/>
      <c r="CK204" s="136"/>
      <c r="CL204" s="136"/>
      <c r="CM204" s="136"/>
      <c r="CN204" s="136"/>
      <c r="CO204" s="136"/>
      <c r="CP204" s="136"/>
      <c r="CQ204" s="136"/>
      <c r="CR204" s="136"/>
      <c r="CS204" s="136"/>
      <c r="CT204" s="136"/>
      <c r="CU204" s="136"/>
      <c r="CV204" s="136"/>
      <c r="CW204" s="136"/>
      <c r="CX204" s="136"/>
      <c r="CY204" s="136"/>
      <c r="CZ204" s="136"/>
      <c r="DA204" s="136"/>
      <c r="DB204" s="136"/>
      <c r="DC204" s="136"/>
      <c r="DD204" s="136"/>
      <c r="DE204" s="136"/>
      <c r="DF204" s="136"/>
      <c r="DG204" s="136"/>
      <c r="DH204" s="136"/>
      <c r="DI204" s="136"/>
      <c r="DJ204" s="136"/>
      <c r="DK204" s="136"/>
      <c r="DL204" s="136"/>
      <c r="DM204" s="136"/>
      <c r="DN204" s="137"/>
      <c r="DO204" s="137"/>
      <c r="DP204" s="137"/>
      <c r="DQ204" s="137"/>
      <c r="DR204" s="137"/>
      <c r="DS204" s="137"/>
      <c r="DT204" s="137"/>
      <c r="DU204" s="137"/>
      <c r="DV204" s="137"/>
      <c r="DW204" s="137"/>
      <c r="DX204" s="137"/>
      <c r="DY204" s="137"/>
      <c r="DZ204" s="137"/>
      <c r="EA204" s="137"/>
      <c r="EB204" s="137"/>
      <c r="EC204" s="137"/>
      <c r="ED204" s="137"/>
      <c r="EE204" s="137"/>
      <c r="EF204" s="137"/>
      <c r="EG204" s="132"/>
      <c r="EH204" s="132"/>
      <c r="EI204" s="132"/>
      <c r="EJ204" s="132"/>
      <c r="EK204" s="132"/>
      <c r="EL204" s="132"/>
      <c r="EM204" s="134"/>
      <c r="EN204" s="132"/>
      <c r="EO204" s="137"/>
      <c r="EP204" s="137"/>
      <c r="EQ204" s="137"/>
      <c r="ER204" s="137"/>
      <c r="ES204" s="137"/>
      <c r="ET204" s="137"/>
      <c r="EU204" s="137"/>
      <c r="EV204" s="137"/>
      <c r="EW204" s="132"/>
      <c r="EX204" s="132"/>
    </row>
    <row r="205" spans="2:154" x14ac:dyDescent="0.2">
      <c r="B205" s="131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  <c r="AA205" s="132"/>
      <c r="AB205" s="132"/>
      <c r="AC205" s="132"/>
      <c r="AD205" s="132"/>
      <c r="AE205" s="132"/>
      <c r="AF205" s="132"/>
      <c r="AG205" s="132"/>
      <c r="AH205" s="132"/>
      <c r="AI205" s="132"/>
      <c r="AJ205" s="132"/>
      <c r="AK205" s="132"/>
      <c r="AL205" s="132"/>
      <c r="AM205" s="132"/>
      <c r="AN205" s="132"/>
      <c r="AO205" s="132"/>
      <c r="AP205" s="133"/>
      <c r="AQ205" s="132"/>
      <c r="AR205" s="134"/>
      <c r="AS205" s="135"/>
      <c r="AT205" s="135"/>
      <c r="AU205" s="135"/>
      <c r="AV205" s="136"/>
      <c r="AW205" s="136"/>
      <c r="AX205" s="136"/>
      <c r="AY205" s="136"/>
      <c r="AZ205" s="136"/>
      <c r="BA205" s="136"/>
      <c r="BB205" s="136"/>
      <c r="BC205" s="136"/>
      <c r="BD205" s="136"/>
      <c r="BE205" s="136"/>
      <c r="BF205" s="136"/>
      <c r="BG205" s="136"/>
      <c r="BH205" s="136"/>
      <c r="BI205" s="136"/>
      <c r="BJ205" s="136"/>
      <c r="BK205" s="136"/>
      <c r="BL205" s="136"/>
      <c r="BM205" s="136"/>
      <c r="BN205" s="136"/>
      <c r="BO205" s="136"/>
      <c r="BP205" s="136"/>
      <c r="BQ205" s="136"/>
      <c r="BR205" s="136"/>
      <c r="BS205" s="136"/>
      <c r="BT205" s="136"/>
      <c r="BU205" s="136"/>
      <c r="BV205" s="136"/>
      <c r="BW205" s="136"/>
      <c r="BX205" s="136"/>
      <c r="BY205" s="136"/>
      <c r="BZ205" s="136"/>
      <c r="CA205" s="136"/>
      <c r="CB205" s="136"/>
      <c r="CC205" s="136"/>
      <c r="CD205" s="136"/>
      <c r="CE205" s="136"/>
      <c r="CF205" s="136"/>
      <c r="CG205" s="136"/>
      <c r="CH205" s="136"/>
      <c r="CI205" s="136"/>
      <c r="CJ205" s="136"/>
      <c r="CK205" s="136"/>
      <c r="CL205" s="136"/>
      <c r="CM205" s="136"/>
      <c r="CN205" s="136"/>
      <c r="CO205" s="136"/>
      <c r="CP205" s="136"/>
      <c r="CQ205" s="136"/>
      <c r="CR205" s="136"/>
      <c r="CS205" s="136"/>
      <c r="CT205" s="136"/>
      <c r="CU205" s="136"/>
      <c r="CV205" s="136"/>
      <c r="CW205" s="136"/>
      <c r="CX205" s="136"/>
      <c r="CY205" s="136"/>
      <c r="CZ205" s="136"/>
      <c r="DA205" s="136"/>
      <c r="DB205" s="136"/>
      <c r="DC205" s="136"/>
      <c r="DD205" s="136"/>
      <c r="DE205" s="136"/>
      <c r="DF205" s="136"/>
      <c r="DG205" s="136"/>
      <c r="DH205" s="136"/>
      <c r="DI205" s="136"/>
      <c r="DJ205" s="136"/>
      <c r="DK205" s="136"/>
      <c r="DL205" s="136"/>
      <c r="DM205" s="136"/>
      <c r="DN205" s="137"/>
      <c r="DO205" s="137"/>
      <c r="DP205" s="137"/>
      <c r="DQ205" s="137"/>
      <c r="DR205" s="137"/>
      <c r="DS205" s="137"/>
      <c r="DT205" s="137"/>
      <c r="DU205" s="137"/>
      <c r="DV205" s="137"/>
      <c r="DW205" s="137"/>
      <c r="DX205" s="137"/>
      <c r="DY205" s="137"/>
      <c r="DZ205" s="137"/>
      <c r="EA205" s="137"/>
      <c r="EB205" s="137"/>
      <c r="EC205" s="137"/>
      <c r="ED205" s="137"/>
      <c r="EE205" s="137"/>
      <c r="EF205" s="137"/>
      <c r="EG205" s="132"/>
      <c r="EH205" s="132"/>
      <c r="EI205" s="132"/>
      <c r="EJ205" s="132"/>
      <c r="EK205" s="132"/>
      <c r="EL205" s="132"/>
      <c r="EM205" s="134"/>
      <c r="EN205" s="132"/>
      <c r="EO205" s="137"/>
      <c r="EP205" s="137"/>
      <c r="EQ205" s="137"/>
      <c r="ER205" s="137"/>
      <c r="ES205" s="137"/>
      <c r="ET205" s="137"/>
      <c r="EU205" s="137"/>
      <c r="EV205" s="137"/>
      <c r="EW205" s="132"/>
      <c r="EX205" s="132"/>
    </row>
    <row r="206" spans="2:154" x14ac:dyDescent="0.2">
      <c r="B206" s="131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  <c r="AA206" s="132"/>
      <c r="AB206" s="132"/>
      <c r="AC206" s="132"/>
      <c r="AD206" s="132"/>
      <c r="AE206" s="132"/>
      <c r="AF206" s="132"/>
      <c r="AG206" s="132"/>
      <c r="AH206" s="132"/>
      <c r="AI206" s="132"/>
      <c r="AJ206" s="132"/>
      <c r="AK206" s="132"/>
      <c r="AL206" s="132"/>
      <c r="AM206" s="132"/>
      <c r="AN206" s="132"/>
      <c r="AO206" s="132"/>
      <c r="AP206" s="133"/>
      <c r="AQ206" s="132"/>
      <c r="AR206" s="134"/>
      <c r="AS206" s="135"/>
      <c r="AT206" s="135"/>
      <c r="AU206" s="135"/>
      <c r="AV206" s="136"/>
      <c r="AW206" s="136"/>
      <c r="AX206" s="136"/>
      <c r="AY206" s="136"/>
      <c r="AZ206" s="136"/>
      <c r="BA206" s="136"/>
      <c r="BB206" s="136"/>
      <c r="BC206" s="136"/>
      <c r="BD206" s="136"/>
      <c r="BE206" s="136"/>
      <c r="BF206" s="136"/>
      <c r="BG206" s="136"/>
      <c r="BH206" s="136"/>
      <c r="BI206" s="136"/>
      <c r="BJ206" s="136"/>
      <c r="BK206" s="136"/>
      <c r="BL206" s="136"/>
      <c r="BM206" s="136"/>
      <c r="BN206" s="136"/>
      <c r="BO206" s="136"/>
      <c r="BP206" s="136"/>
      <c r="BQ206" s="136"/>
      <c r="BR206" s="136"/>
      <c r="BS206" s="136"/>
      <c r="BT206" s="136"/>
      <c r="BU206" s="136"/>
      <c r="BV206" s="136"/>
      <c r="BW206" s="136"/>
      <c r="BX206" s="136"/>
      <c r="BY206" s="136"/>
      <c r="BZ206" s="136"/>
      <c r="CA206" s="136"/>
      <c r="CB206" s="136"/>
      <c r="CC206" s="136"/>
      <c r="CD206" s="136"/>
      <c r="CE206" s="136"/>
      <c r="CF206" s="136"/>
      <c r="CG206" s="136"/>
      <c r="CH206" s="136"/>
      <c r="CI206" s="136"/>
      <c r="CJ206" s="136"/>
      <c r="CK206" s="136"/>
      <c r="CL206" s="136"/>
      <c r="CM206" s="136"/>
      <c r="CN206" s="136"/>
      <c r="CO206" s="136"/>
      <c r="CP206" s="136"/>
      <c r="CQ206" s="136"/>
      <c r="CR206" s="136"/>
      <c r="CS206" s="136"/>
      <c r="CT206" s="136"/>
      <c r="CU206" s="136"/>
      <c r="CV206" s="136"/>
      <c r="CW206" s="136"/>
      <c r="CX206" s="136"/>
      <c r="CY206" s="136"/>
      <c r="CZ206" s="136"/>
      <c r="DA206" s="136"/>
      <c r="DB206" s="136"/>
      <c r="DC206" s="136"/>
      <c r="DD206" s="136"/>
      <c r="DE206" s="136"/>
      <c r="DF206" s="136"/>
      <c r="DG206" s="136"/>
      <c r="DH206" s="136"/>
      <c r="DI206" s="136"/>
      <c r="DJ206" s="136"/>
      <c r="DK206" s="136"/>
      <c r="DL206" s="136"/>
      <c r="DM206" s="136"/>
      <c r="DN206" s="137"/>
      <c r="DO206" s="137"/>
      <c r="DP206" s="137"/>
      <c r="DQ206" s="137"/>
      <c r="DR206" s="137"/>
      <c r="DS206" s="137"/>
      <c r="DT206" s="137"/>
      <c r="DU206" s="137"/>
      <c r="DV206" s="137"/>
      <c r="DW206" s="137"/>
      <c r="DX206" s="137"/>
      <c r="DY206" s="137"/>
      <c r="DZ206" s="137"/>
      <c r="EA206" s="137"/>
      <c r="EB206" s="137"/>
      <c r="EC206" s="137"/>
      <c r="ED206" s="137"/>
      <c r="EE206" s="137"/>
      <c r="EF206" s="137"/>
      <c r="EG206" s="132"/>
      <c r="EH206" s="132"/>
      <c r="EI206" s="132"/>
      <c r="EJ206" s="132"/>
      <c r="EK206" s="132"/>
      <c r="EL206" s="132"/>
      <c r="EM206" s="134"/>
      <c r="EN206" s="132"/>
      <c r="EO206" s="137"/>
      <c r="EP206" s="137"/>
      <c r="EQ206" s="137"/>
      <c r="ER206" s="137"/>
      <c r="ES206" s="137"/>
      <c r="ET206" s="137"/>
      <c r="EU206" s="137"/>
      <c r="EV206" s="137"/>
      <c r="EW206" s="132"/>
      <c r="EX206" s="132"/>
    </row>
    <row r="207" spans="2:154" x14ac:dyDescent="0.2">
      <c r="B207" s="131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  <c r="AA207" s="132"/>
      <c r="AB207" s="132"/>
      <c r="AC207" s="132"/>
      <c r="AD207" s="132"/>
      <c r="AE207" s="132"/>
      <c r="AF207" s="132"/>
      <c r="AG207" s="132"/>
      <c r="AH207" s="132"/>
      <c r="AI207" s="132"/>
      <c r="AJ207" s="132"/>
      <c r="AK207" s="132"/>
      <c r="AL207" s="132"/>
      <c r="AM207" s="132"/>
      <c r="AN207" s="132"/>
      <c r="AO207" s="132"/>
      <c r="AP207" s="133"/>
      <c r="AQ207" s="132"/>
      <c r="AR207" s="134"/>
      <c r="AS207" s="135"/>
      <c r="AT207" s="135"/>
      <c r="AU207" s="135"/>
      <c r="AV207" s="136"/>
      <c r="AW207" s="136"/>
      <c r="AX207" s="136"/>
      <c r="AY207" s="136"/>
      <c r="AZ207" s="136"/>
      <c r="BA207" s="136"/>
      <c r="BB207" s="136"/>
      <c r="BC207" s="136"/>
      <c r="BD207" s="136"/>
      <c r="BE207" s="136"/>
      <c r="BF207" s="136"/>
      <c r="BG207" s="136"/>
      <c r="BH207" s="136"/>
      <c r="BI207" s="136"/>
      <c r="BJ207" s="136"/>
      <c r="BK207" s="136"/>
      <c r="BL207" s="136"/>
      <c r="BM207" s="136"/>
      <c r="BN207" s="136"/>
      <c r="BO207" s="136"/>
      <c r="BP207" s="136"/>
      <c r="BQ207" s="136"/>
      <c r="BR207" s="136"/>
      <c r="BS207" s="136"/>
      <c r="BT207" s="136"/>
      <c r="BU207" s="136"/>
      <c r="BV207" s="136"/>
      <c r="BW207" s="136"/>
      <c r="BX207" s="136"/>
      <c r="BY207" s="136"/>
      <c r="BZ207" s="136"/>
      <c r="CA207" s="136"/>
      <c r="CB207" s="136"/>
      <c r="CC207" s="136"/>
      <c r="CD207" s="136"/>
      <c r="CE207" s="136"/>
      <c r="CF207" s="136"/>
      <c r="CG207" s="136"/>
      <c r="CH207" s="136"/>
      <c r="CI207" s="136"/>
      <c r="CJ207" s="136"/>
      <c r="CK207" s="136"/>
      <c r="CL207" s="136"/>
      <c r="CM207" s="136"/>
      <c r="CN207" s="136"/>
      <c r="CO207" s="136"/>
      <c r="CP207" s="136"/>
      <c r="CQ207" s="136"/>
      <c r="CR207" s="136"/>
      <c r="CS207" s="136"/>
      <c r="CT207" s="136"/>
      <c r="CU207" s="136"/>
      <c r="CV207" s="136"/>
      <c r="CW207" s="136"/>
      <c r="CX207" s="136"/>
      <c r="CY207" s="136"/>
      <c r="CZ207" s="136"/>
      <c r="DA207" s="136"/>
      <c r="DB207" s="136"/>
      <c r="DC207" s="136"/>
      <c r="DD207" s="136"/>
      <c r="DE207" s="136"/>
      <c r="DF207" s="136"/>
      <c r="DG207" s="136"/>
      <c r="DH207" s="136"/>
      <c r="DI207" s="136"/>
      <c r="DJ207" s="136"/>
      <c r="DK207" s="136"/>
      <c r="DL207" s="136"/>
      <c r="DM207" s="136"/>
      <c r="DN207" s="137"/>
      <c r="DO207" s="137"/>
      <c r="DP207" s="137"/>
      <c r="DQ207" s="137"/>
      <c r="DR207" s="137"/>
      <c r="DS207" s="137"/>
      <c r="DT207" s="137"/>
      <c r="DU207" s="137"/>
      <c r="DV207" s="137"/>
      <c r="DW207" s="137"/>
      <c r="DX207" s="137"/>
      <c r="DY207" s="137"/>
      <c r="DZ207" s="137"/>
      <c r="EA207" s="137"/>
      <c r="EB207" s="137"/>
      <c r="EC207" s="137"/>
      <c r="ED207" s="137"/>
      <c r="EE207" s="137"/>
      <c r="EF207" s="137"/>
      <c r="EG207" s="132"/>
      <c r="EH207" s="132"/>
      <c r="EI207" s="132"/>
      <c r="EJ207" s="132"/>
      <c r="EK207" s="132"/>
      <c r="EL207" s="132"/>
      <c r="EM207" s="134"/>
      <c r="EN207" s="132"/>
      <c r="EO207" s="137"/>
      <c r="EP207" s="137"/>
      <c r="EQ207" s="137"/>
      <c r="ER207" s="137"/>
      <c r="ES207" s="137"/>
      <c r="ET207" s="137"/>
      <c r="EU207" s="137"/>
      <c r="EV207" s="137"/>
      <c r="EW207" s="132"/>
      <c r="EX207" s="132"/>
    </row>
    <row r="208" spans="2:154" x14ac:dyDescent="0.2">
      <c r="B208" s="131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  <c r="AA208" s="132"/>
      <c r="AB208" s="132"/>
      <c r="AC208" s="132"/>
      <c r="AD208" s="132"/>
      <c r="AE208" s="132"/>
      <c r="AF208" s="132"/>
      <c r="AG208" s="132"/>
      <c r="AH208" s="132"/>
      <c r="AI208" s="132"/>
      <c r="AJ208" s="132"/>
      <c r="AK208" s="132"/>
      <c r="AL208" s="132"/>
      <c r="AM208" s="132"/>
      <c r="AN208" s="132"/>
      <c r="AO208" s="132"/>
      <c r="AP208" s="133"/>
      <c r="AQ208" s="132"/>
      <c r="AR208" s="134"/>
      <c r="AS208" s="135"/>
      <c r="AT208" s="135"/>
      <c r="AU208" s="135"/>
      <c r="AV208" s="136"/>
      <c r="AW208" s="136"/>
      <c r="AX208" s="136"/>
      <c r="AY208" s="136"/>
      <c r="AZ208" s="136"/>
      <c r="BA208" s="136"/>
      <c r="BB208" s="136"/>
      <c r="BC208" s="136"/>
      <c r="BD208" s="136"/>
      <c r="BE208" s="136"/>
      <c r="BF208" s="136"/>
      <c r="BG208" s="136"/>
      <c r="BH208" s="136"/>
      <c r="BI208" s="136"/>
      <c r="BJ208" s="136"/>
      <c r="BK208" s="136"/>
      <c r="BL208" s="136"/>
      <c r="BM208" s="136"/>
      <c r="BN208" s="136"/>
      <c r="BO208" s="136"/>
      <c r="BP208" s="136"/>
      <c r="BQ208" s="136"/>
      <c r="BR208" s="136"/>
      <c r="BS208" s="136"/>
      <c r="BT208" s="136"/>
      <c r="BU208" s="136"/>
      <c r="BV208" s="136"/>
      <c r="BW208" s="136"/>
      <c r="BX208" s="136"/>
      <c r="BY208" s="136"/>
      <c r="BZ208" s="136"/>
      <c r="CA208" s="136"/>
      <c r="CB208" s="136"/>
      <c r="CC208" s="136"/>
      <c r="CD208" s="136"/>
      <c r="CE208" s="136"/>
      <c r="CF208" s="136"/>
      <c r="CG208" s="136"/>
      <c r="CH208" s="136"/>
      <c r="CI208" s="136"/>
      <c r="CJ208" s="136"/>
      <c r="CK208" s="136"/>
      <c r="CL208" s="136"/>
      <c r="CM208" s="136"/>
      <c r="CN208" s="136"/>
      <c r="CO208" s="136"/>
      <c r="CP208" s="136"/>
      <c r="CQ208" s="136"/>
      <c r="CR208" s="136"/>
      <c r="CS208" s="136"/>
      <c r="CT208" s="136"/>
      <c r="CU208" s="136"/>
      <c r="CV208" s="136"/>
      <c r="CW208" s="136"/>
      <c r="CX208" s="136"/>
      <c r="CY208" s="136"/>
      <c r="CZ208" s="136"/>
      <c r="DA208" s="136"/>
      <c r="DB208" s="136"/>
      <c r="DC208" s="136"/>
      <c r="DD208" s="136"/>
      <c r="DE208" s="136"/>
      <c r="DF208" s="136"/>
      <c r="DG208" s="136"/>
      <c r="DH208" s="136"/>
      <c r="DI208" s="136"/>
      <c r="DJ208" s="136"/>
      <c r="DK208" s="136"/>
      <c r="DL208" s="136"/>
      <c r="DM208" s="136"/>
      <c r="DN208" s="137"/>
      <c r="DO208" s="137"/>
      <c r="DP208" s="137"/>
      <c r="DQ208" s="137"/>
      <c r="DR208" s="137"/>
      <c r="DS208" s="137"/>
      <c r="DT208" s="137"/>
      <c r="DU208" s="137"/>
      <c r="DV208" s="137"/>
      <c r="DW208" s="137"/>
      <c r="DX208" s="137"/>
      <c r="DY208" s="137"/>
      <c r="DZ208" s="137"/>
      <c r="EA208" s="137"/>
      <c r="EB208" s="137"/>
      <c r="EC208" s="137"/>
      <c r="ED208" s="137"/>
      <c r="EE208" s="137"/>
      <c r="EF208" s="137"/>
      <c r="EG208" s="132"/>
      <c r="EH208" s="132"/>
      <c r="EI208" s="132"/>
      <c r="EJ208" s="132"/>
      <c r="EK208" s="132"/>
      <c r="EL208" s="132"/>
      <c r="EM208" s="134"/>
      <c r="EN208" s="132"/>
      <c r="EO208" s="137"/>
      <c r="EP208" s="137"/>
      <c r="EQ208" s="137"/>
      <c r="ER208" s="137"/>
      <c r="ES208" s="137"/>
      <c r="ET208" s="137"/>
      <c r="EU208" s="137"/>
      <c r="EV208" s="137"/>
      <c r="EW208" s="132"/>
      <c r="EX208" s="132"/>
    </row>
    <row r="209" spans="2:154" x14ac:dyDescent="0.2">
      <c r="B209" s="131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  <c r="AA209" s="132"/>
      <c r="AB209" s="132"/>
      <c r="AC209" s="132"/>
      <c r="AD209" s="132"/>
      <c r="AE209" s="132"/>
      <c r="AF209" s="132"/>
      <c r="AG209" s="132"/>
      <c r="AH209" s="132"/>
      <c r="AI209" s="132"/>
      <c r="AJ209" s="132"/>
      <c r="AK209" s="132"/>
      <c r="AL209" s="132"/>
      <c r="AM209" s="132"/>
      <c r="AN209" s="132"/>
      <c r="AO209" s="132"/>
      <c r="AP209" s="133"/>
      <c r="AQ209" s="132"/>
      <c r="AR209" s="134"/>
      <c r="AS209" s="135"/>
      <c r="AT209" s="135"/>
      <c r="AU209" s="135"/>
      <c r="AV209" s="136"/>
      <c r="AW209" s="136"/>
      <c r="AX209" s="136"/>
      <c r="AY209" s="136"/>
      <c r="AZ209" s="136"/>
      <c r="BA209" s="136"/>
      <c r="BB209" s="136"/>
      <c r="BC209" s="136"/>
      <c r="BD209" s="136"/>
      <c r="BE209" s="136"/>
      <c r="BF209" s="136"/>
      <c r="BG209" s="136"/>
      <c r="BH209" s="136"/>
      <c r="BI209" s="136"/>
      <c r="BJ209" s="136"/>
      <c r="BK209" s="136"/>
      <c r="BL209" s="136"/>
      <c r="BM209" s="136"/>
      <c r="BN209" s="136"/>
      <c r="BO209" s="136"/>
      <c r="BP209" s="136"/>
      <c r="BQ209" s="136"/>
      <c r="BR209" s="136"/>
      <c r="BS209" s="136"/>
      <c r="BT209" s="136"/>
      <c r="BU209" s="136"/>
      <c r="BV209" s="136"/>
      <c r="BW209" s="136"/>
      <c r="BX209" s="136"/>
      <c r="BY209" s="136"/>
      <c r="BZ209" s="136"/>
      <c r="CA209" s="136"/>
      <c r="CB209" s="136"/>
      <c r="CC209" s="136"/>
      <c r="CD209" s="136"/>
      <c r="CE209" s="136"/>
      <c r="CF209" s="136"/>
      <c r="CG209" s="136"/>
      <c r="CH209" s="136"/>
      <c r="CI209" s="136"/>
      <c r="CJ209" s="136"/>
      <c r="CK209" s="136"/>
      <c r="CL209" s="136"/>
      <c r="CM209" s="136"/>
      <c r="CN209" s="136"/>
      <c r="CO209" s="136"/>
      <c r="CP209" s="136"/>
      <c r="CQ209" s="136"/>
      <c r="CR209" s="136"/>
      <c r="CS209" s="136"/>
      <c r="CT209" s="136"/>
      <c r="CU209" s="136"/>
      <c r="CV209" s="136"/>
      <c r="CW209" s="136"/>
      <c r="CX209" s="136"/>
      <c r="CY209" s="136"/>
      <c r="CZ209" s="136"/>
      <c r="DA209" s="136"/>
      <c r="DB209" s="136"/>
      <c r="DC209" s="136"/>
      <c r="DD209" s="136"/>
      <c r="DE209" s="136"/>
      <c r="DF209" s="136"/>
      <c r="DG209" s="136"/>
      <c r="DH209" s="136"/>
      <c r="DI209" s="136"/>
      <c r="DJ209" s="136"/>
      <c r="DK209" s="136"/>
      <c r="DL209" s="136"/>
      <c r="DM209" s="136"/>
      <c r="DN209" s="137"/>
      <c r="DO209" s="137"/>
      <c r="DP209" s="137"/>
      <c r="DQ209" s="137"/>
      <c r="DR209" s="137"/>
      <c r="DS209" s="137"/>
      <c r="DT209" s="137"/>
      <c r="DU209" s="137"/>
      <c r="DV209" s="137"/>
      <c r="DW209" s="137"/>
      <c r="DX209" s="137"/>
      <c r="DY209" s="137"/>
      <c r="DZ209" s="137"/>
      <c r="EA209" s="137"/>
      <c r="EB209" s="137"/>
      <c r="EC209" s="137"/>
      <c r="ED209" s="137"/>
      <c r="EE209" s="137"/>
      <c r="EF209" s="137"/>
      <c r="EG209" s="132"/>
      <c r="EH209" s="132"/>
      <c r="EI209" s="132"/>
      <c r="EJ209" s="132"/>
      <c r="EK209" s="132"/>
      <c r="EL209" s="132"/>
      <c r="EM209" s="134"/>
      <c r="EN209" s="132"/>
      <c r="EO209" s="137"/>
      <c r="EP209" s="137"/>
      <c r="EQ209" s="137"/>
      <c r="ER209" s="137"/>
      <c r="ES209" s="137"/>
      <c r="ET209" s="137"/>
      <c r="EU209" s="137"/>
      <c r="EV209" s="137"/>
      <c r="EW209" s="132"/>
      <c r="EX209" s="132"/>
    </row>
    <row r="210" spans="2:154" x14ac:dyDescent="0.2">
      <c r="B210" s="131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  <c r="AA210" s="132"/>
      <c r="AB210" s="132"/>
      <c r="AC210" s="132"/>
      <c r="AD210" s="132"/>
      <c r="AE210" s="132"/>
      <c r="AF210" s="132"/>
      <c r="AG210" s="132"/>
      <c r="AH210" s="132"/>
      <c r="AI210" s="132"/>
      <c r="AJ210" s="132"/>
      <c r="AK210" s="132"/>
      <c r="AL210" s="132"/>
      <c r="AM210" s="132"/>
      <c r="AN210" s="132"/>
      <c r="AO210" s="132"/>
      <c r="AP210" s="133"/>
      <c r="AQ210" s="132"/>
      <c r="AR210" s="134"/>
      <c r="AS210" s="135"/>
      <c r="AT210" s="135"/>
      <c r="AU210" s="135"/>
      <c r="AV210" s="136"/>
      <c r="AW210" s="136"/>
      <c r="AX210" s="136"/>
      <c r="AY210" s="136"/>
      <c r="AZ210" s="136"/>
      <c r="BA210" s="136"/>
      <c r="BB210" s="136"/>
      <c r="BC210" s="136"/>
      <c r="BD210" s="136"/>
      <c r="BE210" s="136"/>
      <c r="BF210" s="136"/>
      <c r="BG210" s="136"/>
      <c r="BH210" s="136"/>
      <c r="BI210" s="136"/>
      <c r="BJ210" s="136"/>
      <c r="BK210" s="136"/>
      <c r="BL210" s="136"/>
      <c r="BM210" s="136"/>
      <c r="BN210" s="136"/>
      <c r="BO210" s="136"/>
      <c r="BP210" s="136"/>
      <c r="BQ210" s="136"/>
      <c r="BR210" s="136"/>
      <c r="BS210" s="136"/>
      <c r="BT210" s="136"/>
      <c r="BU210" s="136"/>
      <c r="BV210" s="136"/>
      <c r="BW210" s="136"/>
      <c r="BX210" s="136"/>
      <c r="BY210" s="136"/>
      <c r="BZ210" s="136"/>
      <c r="CA210" s="136"/>
      <c r="CB210" s="136"/>
      <c r="CC210" s="136"/>
      <c r="CD210" s="136"/>
      <c r="CE210" s="136"/>
      <c r="CF210" s="136"/>
      <c r="CG210" s="136"/>
      <c r="CH210" s="136"/>
      <c r="CI210" s="136"/>
      <c r="CJ210" s="136"/>
      <c r="CK210" s="136"/>
      <c r="CL210" s="136"/>
      <c r="CM210" s="136"/>
      <c r="CN210" s="136"/>
      <c r="CO210" s="136"/>
      <c r="CP210" s="136"/>
      <c r="CQ210" s="136"/>
      <c r="CR210" s="136"/>
      <c r="CS210" s="136"/>
      <c r="CT210" s="136"/>
      <c r="CU210" s="136"/>
      <c r="CV210" s="136"/>
      <c r="CW210" s="136"/>
      <c r="CX210" s="136"/>
      <c r="CY210" s="136"/>
      <c r="CZ210" s="136"/>
      <c r="DA210" s="136"/>
      <c r="DB210" s="136"/>
      <c r="DC210" s="136"/>
      <c r="DD210" s="136"/>
      <c r="DE210" s="136"/>
      <c r="DF210" s="136"/>
      <c r="DG210" s="136"/>
      <c r="DH210" s="136"/>
      <c r="DI210" s="136"/>
      <c r="DJ210" s="136"/>
      <c r="DK210" s="136"/>
      <c r="DL210" s="136"/>
      <c r="DM210" s="136"/>
      <c r="DN210" s="137"/>
      <c r="DO210" s="137"/>
      <c r="DP210" s="137"/>
      <c r="DQ210" s="137"/>
      <c r="DR210" s="137"/>
      <c r="DS210" s="137"/>
      <c r="DT210" s="137"/>
      <c r="DU210" s="137"/>
      <c r="DV210" s="137"/>
      <c r="DW210" s="137"/>
      <c r="DX210" s="137"/>
      <c r="DY210" s="137"/>
      <c r="DZ210" s="137"/>
      <c r="EA210" s="137"/>
      <c r="EB210" s="137"/>
      <c r="EC210" s="137"/>
      <c r="ED210" s="137"/>
      <c r="EE210" s="137"/>
      <c r="EF210" s="137"/>
      <c r="EG210" s="132"/>
      <c r="EH210" s="132"/>
      <c r="EI210" s="132"/>
      <c r="EJ210" s="132"/>
      <c r="EK210" s="132"/>
      <c r="EL210" s="132"/>
      <c r="EM210" s="134"/>
      <c r="EN210" s="132"/>
      <c r="EO210" s="137"/>
      <c r="EP210" s="137"/>
      <c r="EQ210" s="137"/>
      <c r="ER210" s="137"/>
      <c r="ES210" s="137"/>
      <c r="ET210" s="137"/>
      <c r="EU210" s="137"/>
      <c r="EV210" s="137"/>
      <c r="EW210" s="132"/>
      <c r="EX210" s="132"/>
    </row>
    <row r="211" spans="2:154" x14ac:dyDescent="0.2">
      <c r="B211" s="131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  <c r="AA211" s="132"/>
      <c r="AB211" s="132"/>
      <c r="AC211" s="132"/>
      <c r="AD211" s="132"/>
      <c r="AE211" s="132"/>
      <c r="AF211" s="132"/>
      <c r="AG211" s="132"/>
      <c r="AH211" s="132"/>
      <c r="AI211" s="132"/>
      <c r="AJ211" s="132"/>
      <c r="AK211" s="132"/>
      <c r="AL211" s="132"/>
      <c r="AM211" s="132"/>
      <c r="AN211" s="132"/>
      <c r="AO211" s="132"/>
      <c r="AP211" s="133"/>
      <c r="AQ211" s="132"/>
      <c r="AR211" s="134"/>
      <c r="AS211" s="135"/>
      <c r="AT211" s="135"/>
      <c r="AU211" s="135"/>
      <c r="AV211" s="136"/>
      <c r="AW211" s="136"/>
      <c r="AX211" s="136"/>
      <c r="AY211" s="136"/>
      <c r="AZ211" s="136"/>
      <c r="BA211" s="136"/>
      <c r="BB211" s="136"/>
      <c r="BC211" s="136"/>
      <c r="BD211" s="136"/>
      <c r="BE211" s="136"/>
      <c r="BF211" s="136"/>
      <c r="BG211" s="136"/>
      <c r="BH211" s="136"/>
      <c r="BI211" s="136"/>
      <c r="BJ211" s="136"/>
      <c r="BK211" s="136"/>
      <c r="BL211" s="136"/>
      <c r="BM211" s="136"/>
      <c r="BN211" s="136"/>
      <c r="BO211" s="136"/>
      <c r="BP211" s="136"/>
      <c r="BQ211" s="136"/>
      <c r="BR211" s="136"/>
      <c r="BS211" s="136"/>
      <c r="BT211" s="136"/>
      <c r="BU211" s="136"/>
      <c r="BV211" s="136"/>
      <c r="BW211" s="136"/>
      <c r="BX211" s="136"/>
      <c r="BY211" s="136"/>
      <c r="BZ211" s="136"/>
      <c r="CA211" s="136"/>
      <c r="CB211" s="136"/>
      <c r="CC211" s="136"/>
      <c r="CD211" s="136"/>
      <c r="CE211" s="136"/>
      <c r="CF211" s="136"/>
      <c r="CG211" s="136"/>
      <c r="CH211" s="136"/>
      <c r="CI211" s="136"/>
      <c r="CJ211" s="136"/>
      <c r="CK211" s="136"/>
      <c r="CL211" s="136"/>
      <c r="CM211" s="136"/>
      <c r="CN211" s="136"/>
      <c r="CO211" s="136"/>
      <c r="CP211" s="136"/>
      <c r="CQ211" s="136"/>
      <c r="CR211" s="136"/>
      <c r="CS211" s="136"/>
      <c r="CT211" s="136"/>
      <c r="CU211" s="136"/>
      <c r="CV211" s="136"/>
      <c r="CW211" s="136"/>
      <c r="CX211" s="136"/>
      <c r="CY211" s="136"/>
      <c r="CZ211" s="136"/>
      <c r="DA211" s="136"/>
      <c r="DB211" s="136"/>
      <c r="DC211" s="136"/>
      <c r="DD211" s="136"/>
      <c r="DE211" s="136"/>
      <c r="DF211" s="136"/>
      <c r="DG211" s="136"/>
      <c r="DH211" s="136"/>
      <c r="DI211" s="136"/>
      <c r="DJ211" s="136"/>
      <c r="DK211" s="136"/>
      <c r="DL211" s="136"/>
      <c r="DM211" s="136"/>
      <c r="DN211" s="137"/>
      <c r="DO211" s="137"/>
      <c r="DP211" s="137"/>
      <c r="DQ211" s="137"/>
      <c r="DR211" s="137"/>
      <c r="DS211" s="137"/>
      <c r="DT211" s="137"/>
      <c r="DU211" s="137"/>
      <c r="DV211" s="137"/>
      <c r="DW211" s="137"/>
      <c r="DX211" s="137"/>
      <c r="DY211" s="137"/>
      <c r="DZ211" s="137"/>
      <c r="EA211" s="137"/>
      <c r="EB211" s="137"/>
      <c r="EC211" s="137"/>
      <c r="ED211" s="137"/>
      <c r="EE211" s="137"/>
      <c r="EF211" s="137"/>
      <c r="EG211" s="132"/>
      <c r="EH211" s="132"/>
      <c r="EI211" s="132"/>
      <c r="EJ211" s="132"/>
      <c r="EK211" s="132"/>
      <c r="EL211" s="132"/>
      <c r="EM211" s="134"/>
      <c r="EN211" s="132"/>
      <c r="EO211" s="137"/>
      <c r="EP211" s="137"/>
      <c r="EQ211" s="137"/>
      <c r="ER211" s="137"/>
      <c r="ES211" s="137"/>
      <c r="ET211" s="137"/>
      <c r="EU211" s="137"/>
      <c r="EV211" s="137"/>
      <c r="EW211" s="132"/>
      <c r="EX211" s="132"/>
    </row>
    <row r="212" spans="2:154" x14ac:dyDescent="0.2">
      <c r="B212" s="131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  <c r="AA212" s="132"/>
      <c r="AB212" s="132"/>
      <c r="AC212" s="132"/>
      <c r="AD212" s="132"/>
      <c r="AE212" s="132"/>
      <c r="AF212" s="132"/>
      <c r="AG212" s="132"/>
      <c r="AH212" s="132"/>
      <c r="AI212" s="132"/>
      <c r="AJ212" s="132"/>
      <c r="AK212" s="132"/>
      <c r="AL212" s="132"/>
      <c r="AM212" s="132"/>
      <c r="AN212" s="132"/>
      <c r="AO212" s="132"/>
      <c r="AP212" s="133"/>
      <c r="AQ212" s="132"/>
      <c r="AR212" s="134"/>
      <c r="AS212" s="135"/>
      <c r="AT212" s="135"/>
      <c r="AU212" s="135"/>
      <c r="AV212" s="136"/>
      <c r="AW212" s="136"/>
      <c r="AX212" s="136"/>
      <c r="AY212" s="136"/>
      <c r="AZ212" s="136"/>
      <c r="BA212" s="136"/>
      <c r="BB212" s="136"/>
      <c r="BC212" s="136"/>
      <c r="BD212" s="136"/>
      <c r="BE212" s="136"/>
      <c r="BF212" s="136"/>
      <c r="BG212" s="136"/>
      <c r="BH212" s="136"/>
      <c r="BI212" s="136"/>
      <c r="BJ212" s="136"/>
      <c r="BK212" s="136"/>
      <c r="BL212" s="136"/>
      <c r="BM212" s="136"/>
      <c r="BN212" s="136"/>
      <c r="BO212" s="136"/>
      <c r="BP212" s="136"/>
      <c r="BQ212" s="136"/>
      <c r="BR212" s="136"/>
      <c r="BS212" s="136"/>
      <c r="BT212" s="136"/>
      <c r="BU212" s="136"/>
      <c r="BV212" s="136"/>
      <c r="BW212" s="136"/>
      <c r="BX212" s="136"/>
      <c r="BY212" s="136"/>
      <c r="BZ212" s="136"/>
      <c r="CA212" s="136"/>
      <c r="CB212" s="136"/>
      <c r="CC212" s="136"/>
      <c r="CD212" s="136"/>
      <c r="CE212" s="136"/>
      <c r="CF212" s="136"/>
      <c r="CG212" s="136"/>
      <c r="CH212" s="136"/>
      <c r="CI212" s="136"/>
      <c r="CJ212" s="136"/>
      <c r="CK212" s="136"/>
      <c r="CL212" s="136"/>
      <c r="CM212" s="136"/>
      <c r="CN212" s="136"/>
      <c r="CO212" s="136"/>
      <c r="CP212" s="136"/>
      <c r="CQ212" s="136"/>
      <c r="CR212" s="136"/>
      <c r="CS212" s="136"/>
      <c r="CT212" s="136"/>
      <c r="CU212" s="136"/>
      <c r="CV212" s="136"/>
      <c r="CW212" s="136"/>
      <c r="CX212" s="136"/>
      <c r="CY212" s="136"/>
      <c r="CZ212" s="136"/>
      <c r="DA212" s="136"/>
      <c r="DB212" s="136"/>
      <c r="DC212" s="136"/>
      <c r="DD212" s="136"/>
      <c r="DE212" s="136"/>
      <c r="DF212" s="136"/>
      <c r="DG212" s="136"/>
      <c r="DH212" s="136"/>
      <c r="DI212" s="136"/>
      <c r="DJ212" s="136"/>
      <c r="DK212" s="136"/>
      <c r="DL212" s="136"/>
      <c r="DM212" s="136"/>
      <c r="DN212" s="137"/>
      <c r="DO212" s="137"/>
      <c r="DP212" s="137"/>
      <c r="DQ212" s="137"/>
      <c r="DR212" s="137"/>
      <c r="DS212" s="137"/>
      <c r="DT212" s="137"/>
      <c r="DU212" s="137"/>
      <c r="DV212" s="137"/>
      <c r="DW212" s="137"/>
      <c r="DX212" s="137"/>
      <c r="DY212" s="137"/>
      <c r="DZ212" s="137"/>
      <c r="EA212" s="137"/>
      <c r="EB212" s="137"/>
      <c r="EC212" s="137"/>
      <c r="ED212" s="137"/>
      <c r="EE212" s="137"/>
      <c r="EF212" s="137"/>
      <c r="EG212" s="132"/>
      <c r="EH212" s="132"/>
      <c r="EI212" s="132"/>
      <c r="EJ212" s="132"/>
      <c r="EK212" s="132"/>
      <c r="EL212" s="132"/>
      <c r="EM212" s="134"/>
      <c r="EN212" s="132"/>
      <c r="EO212" s="137"/>
      <c r="EP212" s="137"/>
      <c r="EQ212" s="137"/>
      <c r="ER212" s="137"/>
      <c r="ES212" s="137"/>
      <c r="ET212" s="137"/>
      <c r="EU212" s="137"/>
      <c r="EV212" s="137"/>
      <c r="EW212" s="132"/>
      <c r="EX212" s="132"/>
    </row>
    <row r="213" spans="2:154" x14ac:dyDescent="0.2">
      <c r="B213" s="131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  <c r="AA213" s="132"/>
      <c r="AB213" s="132"/>
      <c r="AC213" s="132"/>
      <c r="AD213" s="132"/>
      <c r="AE213" s="132"/>
      <c r="AF213" s="132"/>
      <c r="AG213" s="132"/>
      <c r="AH213" s="132"/>
      <c r="AI213" s="132"/>
      <c r="AJ213" s="132"/>
      <c r="AK213" s="132"/>
      <c r="AL213" s="132"/>
      <c r="AM213" s="132"/>
      <c r="AN213" s="132"/>
      <c r="AO213" s="132"/>
      <c r="AP213" s="133"/>
      <c r="AQ213" s="132"/>
      <c r="AR213" s="134"/>
      <c r="AS213" s="135"/>
      <c r="AT213" s="135"/>
      <c r="AU213" s="135"/>
      <c r="AV213" s="136"/>
      <c r="AW213" s="136"/>
      <c r="AX213" s="136"/>
      <c r="AY213" s="136"/>
      <c r="AZ213" s="136"/>
      <c r="BA213" s="136"/>
      <c r="BB213" s="136"/>
      <c r="BC213" s="136"/>
      <c r="BD213" s="136"/>
      <c r="BE213" s="136"/>
      <c r="BF213" s="136"/>
      <c r="BG213" s="136"/>
      <c r="BH213" s="136"/>
      <c r="BI213" s="136"/>
      <c r="BJ213" s="136"/>
      <c r="BK213" s="136"/>
      <c r="BL213" s="136"/>
      <c r="BM213" s="136"/>
      <c r="BN213" s="136"/>
      <c r="BO213" s="136"/>
      <c r="BP213" s="136"/>
      <c r="BQ213" s="136"/>
      <c r="BR213" s="136"/>
      <c r="BS213" s="136"/>
      <c r="BT213" s="136"/>
      <c r="BU213" s="136"/>
      <c r="BV213" s="136"/>
      <c r="BW213" s="136"/>
      <c r="BX213" s="136"/>
      <c r="BY213" s="136"/>
      <c r="BZ213" s="136"/>
      <c r="CA213" s="136"/>
      <c r="CB213" s="136"/>
      <c r="CC213" s="136"/>
      <c r="CD213" s="136"/>
      <c r="CE213" s="136"/>
      <c r="CF213" s="136"/>
      <c r="CG213" s="136"/>
      <c r="CH213" s="136"/>
      <c r="CI213" s="136"/>
      <c r="CJ213" s="136"/>
      <c r="CK213" s="136"/>
      <c r="CL213" s="136"/>
      <c r="CM213" s="136"/>
      <c r="CN213" s="136"/>
      <c r="CO213" s="136"/>
      <c r="CP213" s="136"/>
      <c r="CQ213" s="136"/>
      <c r="CR213" s="136"/>
      <c r="CS213" s="136"/>
      <c r="CT213" s="136"/>
      <c r="CU213" s="136"/>
      <c r="CV213" s="136"/>
      <c r="CW213" s="136"/>
      <c r="CX213" s="136"/>
      <c r="CY213" s="136"/>
      <c r="CZ213" s="136"/>
      <c r="DA213" s="136"/>
      <c r="DB213" s="136"/>
      <c r="DC213" s="136"/>
      <c r="DD213" s="136"/>
      <c r="DE213" s="136"/>
      <c r="DF213" s="136"/>
      <c r="DG213" s="136"/>
      <c r="DH213" s="136"/>
      <c r="DI213" s="136"/>
      <c r="DJ213" s="136"/>
      <c r="DK213" s="136"/>
      <c r="DL213" s="136"/>
      <c r="DM213" s="136"/>
      <c r="DN213" s="137"/>
      <c r="DO213" s="137"/>
      <c r="DP213" s="137"/>
      <c r="DQ213" s="137"/>
      <c r="DR213" s="137"/>
      <c r="DS213" s="137"/>
      <c r="DT213" s="137"/>
      <c r="DU213" s="137"/>
      <c r="DV213" s="137"/>
      <c r="DW213" s="137"/>
      <c r="DX213" s="137"/>
      <c r="DY213" s="137"/>
      <c r="DZ213" s="137"/>
      <c r="EA213" s="137"/>
      <c r="EB213" s="137"/>
      <c r="EC213" s="137"/>
      <c r="ED213" s="137"/>
      <c r="EE213" s="137"/>
      <c r="EF213" s="137"/>
      <c r="EG213" s="132"/>
      <c r="EH213" s="132"/>
      <c r="EI213" s="132"/>
      <c r="EJ213" s="132"/>
      <c r="EK213" s="132"/>
      <c r="EL213" s="132"/>
      <c r="EM213" s="134"/>
      <c r="EN213" s="132"/>
      <c r="EO213" s="137"/>
      <c r="EP213" s="137"/>
      <c r="EQ213" s="137"/>
      <c r="ER213" s="137"/>
      <c r="ES213" s="137"/>
      <c r="ET213" s="137"/>
      <c r="EU213" s="137"/>
      <c r="EV213" s="137"/>
      <c r="EW213" s="132"/>
      <c r="EX213" s="132"/>
    </row>
    <row r="214" spans="2:154" x14ac:dyDescent="0.2">
      <c r="B214" s="131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  <c r="AA214" s="132"/>
      <c r="AB214" s="132"/>
      <c r="AC214" s="132"/>
      <c r="AD214" s="132"/>
      <c r="AE214" s="132"/>
      <c r="AF214" s="132"/>
      <c r="AG214" s="132"/>
      <c r="AH214" s="132"/>
      <c r="AI214" s="132"/>
      <c r="AJ214" s="132"/>
      <c r="AK214" s="132"/>
      <c r="AL214" s="132"/>
      <c r="AM214" s="132"/>
      <c r="AN214" s="132"/>
      <c r="AO214" s="132"/>
      <c r="AP214" s="133"/>
      <c r="AQ214" s="132"/>
      <c r="AR214" s="134"/>
      <c r="AS214" s="135"/>
      <c r="AT214" s="135"/>
      <c r="AU214" s="135"/>
      <c r="AV214" s="136"/>
      <c r="AW214" s="136"/>
      <c r="AX214" s="136"/>
      <c r="AY214" s="136"/>
      <c r="AZ214" s="136"/>
      <c r="BA214" s="136"/>
      <c r="BB214" s="136"/>
      <c r="BC214" s="136"/>
      <c r="BD214" s="136"/>
      <c r="BE214" s="136"/>
      <c r="BF214" s="136"/>
      <c r="BG214" s="136"/>
      <c r="BH214" s="136"/>
      <c r="BI214" s="136"/>
      <c r="BJ214" s="136"/>
      <c r="BK214" s="136"/>
      <c r="BL214" s="136"/>
      <c r="BM214" s="136"/>
      <c r="BN214" s="136"/>
      <c r="BO214" s="136"/>
      <c r="BP214" s="136"/>
      <c r="BQ214" s="136"/>
      <c r="BR214" s="136"/>
      <c r="BS214" s="136"/>
      <c r="BT214" s="136"/>
      <c r="BU214" s="136"/>
      <c r="BV214" s="136"/>
      <c r="BW214" s="136"/>
      <c r="BX214" s="136"/>
      <c r="BY214" s="136"/>
      <c r="BZ214" s="136"/>
      <c r="CA214" s="136"/>
      <c r="CB214" s="136"/>
      <c r="CC214" s="136"/>
      <c r="CD214" s="136"/>
      <c r="CE214" s="136"/>
      <c r="CF214" s="136"/>
      <c r="CG214" s="136"/>
      <c r="CH214" s="136"/>
      <c r="CI214" s="136"/>
      <c r="CJ214" s="136"/>
      <c r="CK214" s="136"/>
      <c r="CL214" s="136"/>
      <c r="CM214" s="136"/>
      <c r="CN214" s="136"/>
      <c r="CO214" s="136"/>
      <c r="CP214" s="136"/>
      <c r="CQ214" s="136"/>
      <c r="CR214" s="136"/>
      <c r="CS214" s="136"/>
      <c r="CT214" s="136"/>
      <c r="CU214" s="136"/>
      <c r="CV214" s="136"/>
      <c r="CW214" s="136"/>
      <c r="CX214" s="136"/>
      <c r="CY214" s="136"/>
      <c r="CZ214" s="136"/>
      <c r="DA214" s="136"/>
      <c r="DB214" s="136"/>
      <c r="DC214" s="136"/>
      <c r="DD214" s="136"/>
      <c r="DE214" s="136"/>
      <c r="DF214" s="136"/>
      <c r="DG214" s="136"/>
      <c r="DH214" s="136"/>
      <c r="DI214" s="136"/>
      <c r="DJ214" s="136"/>
      <c r="DK214" s="136"/>
      <c r="DL214" s="136"/>
      <c r="DM214" s="136"/>
      <c r="DN214" s="137"/>
      <c r="DO214" s="137"/>
      <c r="DP214" s="137"/>
      <c r="DQ214" s="137"/>
      <c r="DR214" s="137"/>
      <c r="DS214" s="137"/>
      <c r="DT214" s="137"/>
      <c r="DU214" s="137"/>
      <c r="DV214" s="137"/>
      <c r="DW214" s="137"/>
      <c r="DX214" s="137"/>
      <c r="DY214" s="137"/>
      <c r="DZ214" s="137"/>
      <c r="EA214" s="137"/>
      <c r="EB214" s="137"/>
      <c r="EC214" s="137"/>
      <c r="ED214" s="137"/>
      <c r="EE214" s="137"/>
      <c r="EF214" s="137"/>
      <c r="EG214" s="132"/>
      <c r="EH214" s="132"/>
      <c r="EI214" s="132"/>
      <c r="EJ214" s="132"/>
      <c r="EK214" s="132"/>
      <c r="EL214" s="132"/>
      <c r="EM214" s="134"/>
      <c r="EN214" s="132"/>
      <c r="EO214" s="137"/>
      <c r="EP214" s="137"/>
      <c r="EQ214" s="137"/>
      <c r="ER214" s="137"/>
      <c r="ES214" s="137"/>
      <c r="ET214" s="137"/>
      <c r="EU214" s="137"/>
      <c r="EV214" s="137"/>
      <c r="EW214" s="132"/>
      <c r="EX214" s="132"/>
    </row>
    <row r="215" spans="2:154" x14ac:dyDescent="0.2">
      <c r="B215" s="131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  <c r="AA215" s="132"/>
      <c r="AB215" s="132"/>
      <c r="AC215" s="132"/>
      <c r="AD215" s="132"/>
      <c r="AE215" s="132"/>
      <c r="AF215" s="132"/>
      <c r="AG215" s="132"/>
      <c r="AH215" s="132"/>
      <c r="AI215" s="132"/>
      <c r="AJ215" s="132"/>
      <c r="AK215" s="132"/>
      <c r="AL215" s="132"/>
      <c r="AM215" s="132"/>
      <c r="AN215" s="132"/>
      <c r="AO215" s="132"/>
      <c r="AP215" s="133"/>
      <c r="AQ215" s="132"/>
      <c r="AR215" s="134"/>
      <c r="AS215" s="135"/>
      <c r="AT215" s="135"/>
      <c r="AU215" s="135"/>
      <c r="AV215" s="136"/>
      <c r="AW215" s="136"/>
      <c r="AX215" s="136"/>
      <c r="AY215" s="136"/>
      <c r="AZ215" s="136"/>
      <c r="BA215" s="136"/>
      <c r="BB215" s="136"/>
      <c r="BC215" s="136"/>
      <c r="BD215" s="136"/>
      <c r="BE215" s="136"/>
      <c r="BF215" s="136"/>
      <c r="BG215" s="136"/>
      <c r="BH215" s="136"/>
      <c r="BI215" s="136"/>
      <c r="BJ215" s="136"/>
      <c r="BK215" s="136"/>
      <c r="BL215" s="136"/>
      <c r="BM215" s="136"/>
      <c r="BN215" s="136"/>
      <c r="BO215" s="136"/>
      <c r="BP215" s="136"/>
      <c r="BQ215" s="136"/>
      <c r="BR215" s="136"/>
      <c r="BS215" s="136"/>
      <c r="BT215" s="136"/>
      <c r="BU215" s="136"/>
      <c r="BV215" s="136"/>
      <c r="BW215" s="136"/>
      <c r="BX215" s="136"/>
      <c r="BY215" s="136"/>
      <c r="BZ215" s="136"/>
      <c r="CA215" s="136"/>
      <c r="CB215" s="136"/>
      <c r="CC215" s="136"/>
      <c r="CD215" s="136"/>
      <c r="CE215" s="136"/>
      <c r="CF215" s="136"/>
      <c r="CG215" s="136"/>
      <c r="CH215" s="136"/>
      <c r="CI215" s="136"/>
      <c r="CJ215" s="136"/>
      <c r="CK215" s="136"/>
      <c r="CL215" s="136"/>
      <c r="CM215" s="136"/>
      <c r="CN215" s="136"/>
      <c r="CO215" s="136"/>
      <c r="CP215" s="136"/>
      <c r="CQ215" s="136"/>
      <c r="CR215" s="136"/>
      <c r="CS215" s="136"/>
      <c r="CT215" s="136"/>
      <c r="CU215" s="136"/>
      <c r="CV215" s="136"/>
      <c r="CW215" s="136"/>
      <c r="CX215" s="136"/>
      <c r="CY215" s="136"/>
      <c r="CZ215" s="136"/>
      <c r="DA215" s="136"/>
      <c r="DB215" s="136"/>
      <c r="DC215" s="136"/>
      <c r="DD215" s="136"/>
      <c r="DE215" s="136"/>
      <c r="DF215" s="136"/>
      <c r="DG215" s="136"/>
      <c r="DH215" s="136"/>
      <c r="DI215" s="136"/>
      <c r="DJ215" s="136"/>
      <c r="DK215" s="136"/>
      <c r="DL215" s="136"/>
      <c r="DM215" s="136"/>
      <c r="DN215" s="137"/>
      <c r="DO215" s="137"/>
      <c r="DP215" s="137"/>
      <c r="DQ215" s="137"/>
      <c r="DR215" s="137"/>
      <c r="DS215" s="137"/>
      <c r="DT215" s="137"/>
      <c r="DU215" s="137"/>
      <c r="DV215" s="137"/>
      <c r="DW215" s="137"/>
      <c r="DX215" s="137"/>
      <c r="DY215" s="137"/>
      <c r="DZ215" s="137"/>
      <c r="EA215" s="137"/>
      <c r="EB215" s="137"/>
      <c r="EC215" s="137"/>
      <c r="ED215" s="137"/>
      <c r="EE215" s="137"/>
      <c r="EF215" s="137"/>
      <c r="EG215" s="132"/>
      <c r="EH215" s="132"/>
      <c r="EI215" s="132"/>
      <c r="EJ215" s="132"/>
      <c r="EK215" s="132"/>
      <c r="EL215" s="132"/>
      <c r="EM215" s="134"/>
      <c r="EN215" s="132"/>
      <c r="EO215" s="137"/>
      <c r="EP215" s="137"/>
      <c r="EQ215" s="137"/>
      <c r="ER215" s="137"/>
      <c r="ES215" s="137"/>
      <c r="ET215" s="137"/>
      <c r="EU215" s="137"/>
      <c r="EV215" s="137"/>
      <c r="EW215" s="132"/>
      <c r="EX215" s="132"/>
    </row>
    <row r="216" spans="2:154" x14ac:dyDescent="0.2">
      <c r="B216" s="131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  <c r="AA216" s="132"/>
      <c r="AB216" s="132"/>
      <c r="AC216" s="132"/>
      <c r="AD216" s="132"/>
      <c r="AE216" s="132"/>
      <c r="AF216" s="132"/>
      <c r="AG216" s="132"/>
      <c r="AH216" s="132"/>
      <c r="AI216" s="132"/>
      <c r="AJ216" s="132"/>
      <c r="AK216" s="132"/>
      <c r="AL216" s="132"/>
      <c r="AM216" s="132"/>
      <c r="AN216" s="132"/>
      <c r="AO216" s="132"/>
      <c r="AP216" s="133"/>
      <c r="AQ216" s="132"/>
      <c r="AR216" s="134"/>
      <c r="AS216" s="135"/>
      <c r="AT216" s="135"/>
      <c r="AU216" s="135"/>
      <c r="AV216" s="136"/>
      <c r="AW216" s="136"/>
      <c r="AX216" s="136"/>
      <c r="AY216" s="136"/>
      <c r="AZ216" s="136"/>
      <c r="BA216" s="136"/>
      <c r="BB216" s="136"/>
      <c r="BC216" s="136"/>
      <c r="BD216" s="136"/>
      <c r="BE216" s="136"/>
      <c r="BF216" s="136"/>
      <c r="BG216" s="136"/>
      <c r="BH216" s="136"/>
      <c r="BI216" s="136"/>
      <c r="BJ216" s="136"/>
      <c r="BK216" s="136"/>
      <c r="BL216" s="136"/>
      <c r="BM216" s="136"/>
      <c r="BN216" s="136"/>
      <c r="BO216" s="136"/>
      <c r="BP216" s="136"/>
      <c r="BQ216" s="136"/>
      <c r="BR216" s="136"/>
      <c r="BS216" s="136"/>
      <c r="BT216" s="136"/>
      <c r="BU216" s="136"/>
      <c r="BV216" s="136"/>
      <c r="BW216" s="136"/>
      <c r="BX216" s="136"/>
      <c r="BY216" s="136"/>
      <c r="BZ216" s="136"/>
      <c r="CA216" s="136"/>
      <c r="CB216" s="136"/>
      <c r="CC216" s="136"/>
      <c r="CD216" s="136"/>
      <c r="CE216" s="136"/>
      <c r="CF216" s="136"/>
      <c r="CG216" s="136"/>
      <c r="CH216" s="136"/>
      <c r="CI216" s="136"/>
      <c r="CJ216" s="136"/>
      <c r="CK216" s="136"/>
      <c r="CL216" s="136"/>
      <c r="CM216" s="136"/>
      <c r="CN216" s="136"/>
      <c r="CO216" s="136"/>
      <c r="CP216" s="136"/>
      <c r="CQ216" s="136"/>
      <c r="CR216" s="136"/>
      <c r="CS216" s="136"/>
      <c r="CT216" s="136"/>
      <c r="CU216" s="136"/>
      <c r="CV216" s="136"/>
      <c r="CW216" s="136"/>
      <c r="CX216" s="136"/>
      <c r="CY216" s="136"/>
      <c r="CZ216" s="136"/>
      <c r="DA216" s="136"/>
      <c r="DB216" s="136"/>
      <c r="DC216" s="136"/>
      <c r="DD216" s="136"/>
      <c r="DE216" s="136"/>
      <c r="DF216" s="136"/>
      <c r="DG216" s="136"/>
      <c r="DH216" s="136"/>
      <c r="DI216" s="136"/>
      <c r="DJ216" s="136"/>
      <c r="DK216" s="136"/>
      <c r="DL216" s="136"/>
      <c r="DM216" s="136"/>
      <c r="DN216" s="137"/>
      <c r="DO216" s="137"/>
      <c r="DP216" s="137"/>
      <c r="DQ216" s="137"/>
      <c r="DR216" s="137"/>
      <c r="DS216" s="137"/>
      <c r="DT216" s="137"/>
      <c r="DU216" s="137"/>
      <c r="DV216" s="137"/>
      <c r="DW216" s="137"/>
      <c r="DX216" s="137"/>
      <c r="DY216" s="137"/>
      <c r="DZ216" s="137"/>
      <c r="EA216" s="137"/>
      <c r="EB216" s="137"/>
      <c r="EC216" s="137"/>
      <c r="ED216" s="137"/>
      <c r="EE216" s="137"/>
      <c r="EF216" s="137"/>
      <c r="EG216" s="132"/>
      <c r="EH216" s="132"/>
      <c r="EI216" s="132"/>
      <c r="EJ216" s="132"/>
      <c r="EK216" s="132"/>
      <c r="EL216" s="132"/>
      <c r="EM216" s="134"/>
      <c r="EN216" s="132"/>
      <c r="EO216" s="137"/>
      <c r="EP216" s="137"/>
      <c r="EQ216" s="137"/>
      <c r="ER216" s="137"/>
      <c r="ES216" s="137"/>
      <c r="ET216" s="137"/>
      <c r="EU216" s="137"/>
      <c r="EV216" s="137"/>
      <c r="EW216" s="132"/>
      <c r="EX216" s="132"/>
    </row>
    <row r="217" spans="2:154" x14ac:dyDescent="0.2">
      <c r="B217" s="131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  <c r="AA217" s="132"/>
      <c r="AB217" s="132"/>
      <c r="AC217" s="132"/>
      <c r="AD217" s="132"/>
      <c r="AE217" s="132"/>
      <c r="AF217" s="132"/>
      <c r="AG217" s="132"/>
      <c r="AH217" s="132"/>
      <c r="AI217" s="132"/>
      <c r="AJ217" s="132"/>
      <c r="AK217" s="132"/>
      <c r="AL217" s="132"/>
      <c r="AM217" s="132"/>
      <c r="AN217" s="132"/>
      <c r="AO217" s="132"/>
      <c r="AP217" s="133"/>
      <c r="AQ217" s="132"/>
      <c r="AR217" s="134"/>
      <c r="AS217" s="135"/>
      <c r="AT217" s="135"/>
      <c r="AU217" s="135"/>
      <c r="AV217" s="136"/>
      <c r="AW217" s="136"/>
      <c r="AX217" s="136"/>
      <c r="AY217" s="136"/>
      <c r="AZ217" s="136"/>
      <c r="BA217" s="136"/>
      <c r="BB217" s="136"/>
      <c r="BC217" s="136"/>
      <c r="BD217" s="136"/>
      <c r="BE217" s="136"/>
      <c r="BF217" s="136"/>
      <c r="BG217" s="136"/>
      <c r="BH217" s="136"/>
      <c r="BI217" s="136"/>
      <c r="BJ217" s="136"/>
      <c r="BK217" s="136"/>
      <c r="BL217" s="136"/>
      <c r="BM217" s="136"/>
      <c r="BN217" s="136"/>
      <c r="BO217" s="136"/>
      <c r="BP217" s="136"/>
      <c r="BQ217" s="136"/>
      <c r="BR217" s="136"/>
      <c r="BS217" s="136"/>
      <c r="BT217" s="136"/>
      <c r="BU217" s="136"/>
      <c r="BV217" s="136"/>
      <c r="BW217" s="136"/>
      <c r="BX217" s="136"/>
      <c r="BY217" s="136"/>
      <c r="BZ217" s="136"/>
      <c r="CA217" s="136"/>
      <c r="CB217" s="136"/>
      <c r="CC217" s="136"/>
      <c r="CD217" s="136"/>
      <c r="CE217" s="136"/>
      <c r="CF217" s="136"/>
      <c r="CG217" s="136"/>
      <c r="CH217" s="136"/>
      <c r="CI217" s="136"/>
      <c r="CJ217" s="136"/>
      <c r="CK217" s="136"/>
      <c r="CL217" s="136"/>
      <c r="CM217" s="136"/>
      <c r="CN217" s="136"/>
      <c r="CO217" s="136"/>
      <c r="CP217" s="136"/>
      <c r="CQ217" s="136"/>
      <c r="CR217" s="136"/>
      <c r="CS217" s="136"/>
      <c r="CT217" s="136"/>
      <c r="CU217" s="136"/>
      <c r="CV217" s="136"/>
      <c r="CW217" s="136"/>
      <c r="CX217" s="136"/>
      <c r="CY217" s="136"/>
      <c r="CZ217" s="136"/>
      <c r="DA217" s="136"/>
      <c r="DB217" s="136"/>
      <c r="DC217" s="136"/>
      <c r="DD217" s="136"/>
      <c r="DE217" s="136"/>
      <c r="DF217" s="136"/>
      <c r="DG217" s="136"/>
      <c r="DH217" s="136"/>
      <c r="DI217" s="136"/>
      <c r="DJ217" s="136"/>
      <c r="DK217" s="136"/>
      <c r="DL217" s="136"/>
      <c r="DM217" s="136"/>
      <c r="DN217" s="137"/>
      <c r="DO217" s="137"/>
      <c r="DP217" s="137"/>
      <c r="DQ217" s="137"/>
      <c r="DR217" s="137"/>
      <c r="DS217" s="137"/>
      <c r="DT217" s="137"/>
      <c r="DU217" s="137"/>
      <c r="DV217" s="137"/>
      <c r="DW217" s="137"/>
      <c r="DX217" s="137"/>
      <c r="DY217" s="137"/>
      <c r="DZ217" s="137"/>
      <c r="EA217" s="137"/>
      <c r="EB217" s="137"/>
      <c r="EC217" s="137"/>
      <c r="ED217" s="137"/>
      <c r="EE217" s="137"/>
      <c r="EF217" s="137"/>
      <c r="EG217" s="132"/>
      <c r="EH217" s="132"/>
      <c r="EI217" s="132"/>
      <c r="EJ217" s="132"/>
      <c r="EK217" s="132"/>
      <c r="EL217" s="132"/>
      <c r="EM217" s="134"/>
      <c r="EN217" s="132"/>
      <c r="EO217" s="137"/>
      <c r="EP217" s="137"/>
      <c r="EQ217" s="137"/>
      <c r="ER217" s="137"/>
      <c r="ES217" s="137"/>
      <c r="ET217" s="137"/>
      <c r="EU217" s="137"/>
      <c r="EV217" s="137"/>
      <c r="EW217" s="132"/>
      <c r="EX217" s="132"/>
    </row>
    <row r="218" spans="2:154" x14ac:dyDescent="0.2">
      <c r="B218" s="131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  <c r="AA218" s="132"/>
      <c r="AB218" s="132"/>
      <c r="AC218" s="132"/>
      <c r="AD218" s="132"/>
      <c r="AE218" s="132"/>
      <c r="AF218" s="132"/>
      <c r="AG218" s="132"/>
      <c r="AH218" s="132"/>
      <c r="AI218" s="132"/>
      <c r="AJ218" s="132"/>
      <c r="AK218" s="132"/>
      <c r="AL218" s="132"/>
      <c r="AM218" s="132"/>
      <c r="AN218" s="132"/>
      <c r="AO218" s="132"/>
      <c r="AP218" s="133"/>
      <c r="AQ218" s="132"/>
      <c r="AR218" s="134"/>
      <c r="AS218" s="135"/>
      <c r="AT218" s="135"/>
      <c r="AU218" s="135"/>
      <c r="AV218" s="136"/>
      <c r="AW218" s="136"/>
      <c r="AX218" s="136"/>
      <c r="AY218" s="136"/>
      <c r="AZ218" s="136"/>
      <c r="BA218" s="136"/>
      <c r="BB218" s="136"/>
      <c r="BC218" s="136"/>
      <c r="BD218" s="136"/>
      <c r="BE218" s="136"/>
      <c r="BF218" s="136"/>
      <c r="BG218" s="136"/>
      <c r="BH218" s="136"/>
      <c r="BI218" s="136"/>
      <c r="BJ218" s="136"/>
      <c r="BK218" s="136"/>
      <c r="BL218" s="136"/>
      <c r="BM218" s="136"/>
      <c r="BN218" s="136"/>
      <c r="BO218" s="136"/>
      <c r="BP218" s="136"/>
      <c r="BQ218" s="136"/>
      <c r="BR218" s="136"/>
      <c r="BS218" s="136"/>
      <c r="BT218" s="136"/>
      <c r="BU218" s="136"/>
      <c r="BV218" s="136"/>
      <c r="BW218" s="136"/>
      <c r="BX218" s="136"/>
      <c r="BY218" s="136"/>
      <c r="BZ218" s="136"/>
      <c r="CA218" s="136"/>
      <c r="CB218" s="136"/>
      <c r="CC218" s="136"/>
      <c r="CD218" s="136"/>
      <c r="CE218" s="136"/>
      <c r="CF218" s="136"/>
      <c r="CG218" s="136"/>
      <c r="CH218" s="136"/>
      <c r="CI218" s="136"/>
      <c r="CJ218" s="136"/>
      <c r="CK218" s="136"/>
      <c r="CL218" s="136"/>
      <c r="CM218" s="136"/>
      <c r="CN218" s="136"/>
      <c r="CO218" s="136"/>
      <c r="CP218" s="136"/>
      <c r="CQ218" s="136"/>
      <c r="CR218" s="136"/>
      <c r="CS218" s="136"/>
      <c r="CT218" s="136"/>
      <c r="CU218" s="136"/>
      <c r="CV218" s="136"/>
      <c r="CW218" s="136"/>
      <c r="CX218" s="136"/>
      <c r="CY218" s="136"/>
      <c r="CZ218" s="136"/>
      <c r="DA218" s="136"/>
      <c r="DB218" s="136"/>
      <c r="DC218" s="136"/>
      <c r="DD218" s="136"/>
      <c r="DE218" s="136"/>
      <c r="DF218" s="136"/>
      <c r="DG218" s="136"/>
      <c r="DH218" s="136"/>
      <c r="DI218" s="136"/>
      <c r="DJ218" s="136"/>
      <c r="DK218" s="136"/>
      <c r="DL218" s="136"/>
      <c r="DM218" s="136"/>
      <c r="DN218" s="137"/>
      <c r="DO218" s="137"/>
      <c r="DP218" s="137"/>
      <c r="DQ218" s="137"/>
      <c r="DR218" s="137"/>
      <c r="DS218" s="137"/>
      <c r="DT218" s="137"/>
      <c r="DU218" s="137"/>
      <c r="DV218" s="137"/>
      <c r="DW218" s="137"/>
      <c r="DX218" s="137"/>
      <c r="DY218" s="137"/>
      <c r="DZ218" s="137"/>
      <c r="EA218" s="137"/>
      <c r="EB218" s="137"/>
      <c r="EC218" s="137"/>
      <c r="ED218" s="137"/>
      <c r="EE218" s="137"/>
      <c r="EF218" s="137"/>
      <c r="EG218" s="132"/>
      <c r="EH218" s="132"/>
      <c r="EI218" s="132"/>
      <c r="EJ218" s="132"/>
      <c r="EK218" s="132"/>
      <c r="EL218" s="132"/>
      <c r="EM218" s="134"/>
      <c r="EN218" s="132"/>
      <c r="EO218" s="137"/>
      <c r="EP218" s="137"/>
      <c r="EQ218" s="137"/>
      <c r="ER218" s="137"/>
      <c r="ES218" s="137"/>
      <c r="ET218" s="137"/>
      <c r="EU218" s="137"/>
      <c r="EV218" s="137"/>
      <c r="EW218" s="132"/>
      <c r="EX218" s="132"/>
    </row>
    <row r="219" spans="2:154" x14ac:dyDescent="0.2">
      <c r="B219" s="131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  <c r="AB219" s="132"/>
      <c r="AC219" s="132"/>
      <c r="AD219" s="132"/>
      <c r="AE219" s="132"/>
      <c r="AF219" s="132"/>
      <c r="AG219" s="132"/>
      <c r="AH219" s="132"/>
      <c r="AI219" s="132"/>
      <c r="AJ219" s="132"/>
      <c r="AK219" s="132"/>
      <c r="AL219" s="132"/>
      <c r="AM219" s="132"/>
      <c r="AN219" s="132"/>
      <c r="AO219" s="132"/>
      <c r="AP219" s="133"/>
      <c r="AQ219" s="132"/>
      <c r="AR219" s="134"/>
      <c r="AS219" s="135"/>
      <c r="AT219" s="135"/>
      <c r="AU219" s="135"/>
      <c r="AV219" s="136"/>
      <c r="AW219" s="136"/>
      <c r="AX219" s="136"/>
      <c r="AY219" s="136"/>
      <c r="AZ219" s="136"/>
      <c r="BA219" s="136"/>
      <c r="BB219" s="136"/>
      <c r="BC219" s="136"/>
      <c r="BD219" s="136"/>
      <c r="BE219" s="136"/>
      <c r="BF219" s="136"/>
      <c r="BG219" s="136"/>
      <c r="BH219" s="136"/>
      <c r="BI219" s="136"/>
      <c r="BJ219" s="136"/>
      <c r="BK219" s="136"/>
      <c r="BL219" s="136"/>
      <c r="BM219" s="136"/>
      <c r="BN219" s="136"/>
      <c r="BO219" s="136"/>
      <c r="BP219" s="136"/>
      <c r="BQ219" s="136"/>
      <c r="BR219" s="136"/>
      <c r="BS219" s="136"/>
      <c r="BT219" s="136"/>
      <c r="BU219" s="136"/>
      <c r="BV219" s="136"/>
      <c r="BW219" s="136"/>
      <c r="BX219" s="136"/>
      <c r="BY219" s="136"/>
      <c r="BZ219" s="136"/>
      <c r="CA219" s="136"/>
      <c r="CB219" s="136"/>
      <c r="CC219" s="136"/>
      <c r="CD219" s="136"/>
      <c r="CE219" s="136"/>
      <c r="CF219" s="136"/>
      <c r="CG219" s="136"/>
      <c r="CH219" s="136"/>
      <c r="CI219" s="136"/>
      <c r="CJ219" s="136"/>
      <c r="CK219" s="136"/>
      <c r="CL219" s="136"/>
      <c r="CM219" s="136"/>
      <c r="CN219" s="136"/>
      <c r="CO219" s="136"/>
      <c r="CP219" s="136"/>
      <c r="CQ219" s="136"/>
      <c r="CR219" s="136"/>
      <c r="CS219" s="136"/>
      <c r="CT219" s="136"/>
      <c r="CU219" s="136"/>
      <c r="CV219" s="136"/>
      <c r="CW219" s="136"/>
      <c r="CX219" s="136"/>
      <c r="CY219" s="136"/>
      <c r="CZ219" s="136"/>
      <c r="DA219" s="136"/>
      <c r="DB219" s="136"/>
      <c r="DC219" s="136"/>
      <c r="DD219" s="136"/>
      <c r="DE219" s="136"/>
      <c r="DF219" s="136"/>
      <c r="DG219" s="136"/>
      <c r="DH219" s="136"/>
      <c r="DI219" s="136"/>
      <c r="DJ219" s="136"/>
      <c r="DK219" s="136"/>
      <c r="DL219" s="136"/>
      <c r="DM219" s="136"/>
      <c r="DN219" s="137"/>
      <c r="DO219" s="137"/>
      <c r="DP219" s="137"/>
      <c r="DQ219" s="137"/>
      <c r="DR219" s="137"/>
      <c r="DS219" s="137"/>
      <c r="DT219" s="137"/>
      <c r="DU219" s="137"/>
      <c r="DV219" s="137"/>
      <c r="DW219" s="137"/>
      <c r="DX219" s="137"/>
      <c r="DY219" s="137"/>
      <c r="DZ219" s="137"/>
      <c r="EA219" s="137"/>
      <c r="EB219" s="137"/>
      <c r="EC219" s="137"/>
      <c r="ED219" s="137"/>
      <c r="EE219" s="137"/>
      <c r="EF219" s="137"/>
      <c r="EG219" s="132"/>
      <c r="EH219" s="132"/>
      <c r="EI219" s="132"/>
      <c r="EJ219" s="132"/>
      <c r="EK219" s="132"/>
      <c r="EL219" s="132"/>
      <c r="EM219" s="134"/>
      <c r="EN219" s="132"/>
      <c r="EO219" s="137"/>
      <c r="EP219" s="137"/>
      <c r="EQ219" s="137"/>
      <c r="ER219" s="137"/>
      <c r="ES219" s="137"/>
      <c r="ET219" s="137"/>
      <c r="EU219" s="137"/>
      <c r="EV219" s="137"/>
      <c r="EW219" s="132"/>
      <c r="EX219" s="132"/>
    </row>
    <row r="220" spans="2:154" x14ac:dyDescent="0.2">
      <c r="B220" s="131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  <c r="AA220" s="132"/>
      <c r="AB220" s="132"/>
      <c r="AC220" s="132"/>
      <c r="AD220" s="132"/>
      <c r="AE220" s="132"/>
      <c r="AF220" s="132"/>
      <c r="AG220" s="132"/>
      <c r="AH220" s="132"/>
      <c r="AI220" s="132"/>
      <c r="AJ220" s="132"/>
      <c r="AK220" s="132"/>
      <c r="AL220" s="132"/>
      <c r="AM220" s="132"/>
      <c r="AN220" s="132"/>
      <c r="AO220" s="132"/>
      <c r="AP220" s="133"/>
      <c r="AQ220" s="132"/>
      <c r="AR220" s="134"/>
      <c r="AS220" s="135"/>
      <c r="AT220" s="135"/>
      <c r="AU220" s="135"/>
      <c r="AV220" s="136"/>
      <c r="AW220" s="136"/>
      <c r="AX220" s="136"/>
      <c r="AY220" s="136"/>
      <c r="AZ220" s="136"/>
      <c r="BA220" s="136"/>
      <c r="BB220" s="136"/>
      <c r="BC220" s="136"/>
      <c r="BD220" s="136"/>
      <c r="BE220" s="136"/>
      <c r="BF220" s="136"/>
      <c r="BG220" s="136"/>
      <c r="BH220" s="136"/>
      <c r="BI220" s="136"/>
      <c r="BJ220" s="136"/>
      <c r="BK220" s="136"/>
      <c r="BL220" s="136"/>
      <c r="BM220" s="136"/>
      <c r="BN220" s="136"/>
      <c r="BO220" s="136"/>
      <c r="BP220" s="136"/>
      <c r="BQ220" s="136"/>
      <c r="BR220" s="136"/>
      <c r="BS220" s="136"/>
      <c r="BT220" s="136"/>
      <c r="BU220" s="136"/>
      <c r="BV220" s="136"/>
      <c r="BW220" s="136"/>
      <c r="BX220" s="136"/>
      <c r="BY220" s="136"/>
      <c r="BZ220" s="136"/>
      <c r="CA220" s="136"/>
      <c r="CB220" s="136"/>
      <c r="CC220" s="136"/>
      <c r="CD220" s="136"/>
      <c r="CE220" s="136"/>
      <c r="CF220" s="136"/>
      <c r="CG220" s="136"/>
      <c r="CH220" s="136"/>
      <c r="CI220" s="136"/>
      <c r="CJ220" s="136"/>
      <c r="CK220" s="136"/>
      <c r="CL220" s="136"/>
      <c r="CM220" s="136"/>
      <c r="CN220" s="136"/>
      <c r="CO220" s="136"/>
      <c r="CP220" s="136"/>
      <c r="CQ220" s="136"/>
      <c r="CR220" s="136"/>
      <c r="CS220" s="136"/>
      <c r="CT220" s="136"/>
      <c r="CU220" s="136"/>
      <c r="CV220" s="136"/>
      <c r="CW220" s="136"/>
      <c r="CX220" s="136"/>
      <c r="CY220" s="136"/>
      <c r="CZ220" s="136"/>
      <c r="DA220" s="136"/>
      <c r="DB220" s="136"/>
      <c r="DC220" s="136"/>
      <c r="DD220" s="136"/>
      <c r="DE220" s="136"/>
      <c r="DF220" s="136"/>
      <c r="DG220" s="136"/>
      <c r="DH220" s="136"/>
      <c r="DI220" s="136"/>
      <c r="DJ220" s="136"/>
      <c r="DK220" s="136"/>
      <c r="DL220" s="136"/>
      <c r="DM220" s="136"/>
      <c r="DN220" s="137"/>
      <c r="DO220" s="137"/>
      <c r="DP220" s="137"/>
      <c r="DQ220" s="137"/>
      <c r="DR220" s="137"/>
      <c r="DS220" s="137"/>
      <c r="DT220" s="137"/>
      <c r="DU220" s="137"/>
      <c r="DV220" s="137"/>
      <c r="DW220" s="137"/>
      <c r="DX220" s="137"/>
      <c r="DY220" s="137"/>
      <c r="DZ220" s="137"/>
      <c r="EA220" s="137"/>
      <c r="EB220" s="137"/>
      <c r="EC220" s="137"/>
      <c r="ED220" s="137"/>
      <c r="EE220" s="137"/>
      <c r="EF220" s="137"/>
      <c r="EG220" s="132"/>
      <c r="EH220" s="132"/>
      <c r="EI220" s="132"/>
      <c r="EJ220" s="132"/>
      <c r="EK220" s="132"/>
      <c r="EL220" s="132"/>
      <c r="EM220" s="134"/>
      <c r="EN220" s="132"/>
      <c r="EO220" s="137"/>
      <c r="EP220" s="137"/>
      <c r="EQ220" s="137"/>
      <c r="ER220" s="137"/>
      <c r="ES220" s="137"/>
      <c r="ET220" s="137"/>
      <c r="EU220" s="137"/>
      <c r="EV220" s="137"/>
      <c r="EW220" s="132"/>
      <c r="EX220" s="132"/>
    </row>
    <row r="221" spans="2:154" x14ac:dyDescent="0.2">
      <c r="B221" s="131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  <c r="AA221" s="132"/>
      <c r="AB221" s="132"/>
      <c r="AC221" s="132"/>
      <c r="AD221" s="132"/>
      <c r="AE221" s="132"/>
      <c r="AF221" s="132"/>
      <c r="AG221" s="132"/>
      <c r="AH221" s="132"/>
      <c r="AI221" s="132"/>
      <c r="AJ221" s="132"/>
      <c r="AK221" s="132"/>
      <c r="AL221" s="132"/>
      <c r="AM221" s="132"/>
      <c r="AN221" s="132"/>
      <c r="AO221" s="132"/>
      <c r="AP221" s="133"/>
      <c r="AQ221" s="132"/>
      <c r="AR221" s="134"/>
      <c r="AS221" s="135"/>
      <c r="AT221" s="135"/>
      <c r="AU221" s="135"/>
      <c r="AV221" s="136"/>
      <c r="AW221" s="136"/>
      <c r="AX221" s="136"/>
      <c r="AY221" s="136"/>
      <c r="AZ221" s="136"/>
      <c r="BA221" s="136"/>
      <c r="BB221" s="136"/>
      <c r="BC221" s="136"/>
      <c r="BD221" s="136"/>
      <c r="BE221" s="136"/>
      <c r="BF221" s="136"/>
      <c r="BG221" s="136"/>
      <c r="BH221" s="136"/>
      <c r="BI221" s="136"/>
      <c r="BJ221" s="136"/>
      <c r="BK221" s="136"/>
      <c r="BL221" s="136"/>
      <c r="BM221" s="136"/>
      <c r="BN221" s="136"/>
      <c r="BO221" s="136"/>
      <c r="BP221" s="136"/>
      <c r="BQ221" s="136"/>
      <c r="BR221" s="136"/>
      <c r="BS221" s="136"/>
      <c r="BT221" s="136"/>
      <c r="BU221" s="136"/>
      <c r="BV221" s="136"/>
      <c r="BW221" s="136"/>
      <c r="BX221" s="136"/>
      <c r="BY221" s="136"/>
      <c r="BZ221" s="136"/>
      <c r="CA221" s="136"/>
      <c r="CB221" s="136"/>
      <c r="CC221" s="136"/>
      <c r="CD221" s="136"/>
      <c r="CE221" s="136"/>
      <c r="CF221" s="136"/>
      <c r="CG221" s="136"/>
      <c r="CH221" s="136"/>
      <c r="CI221" s="136"/>
      <c r="CJ221" s="136"/>
      <c r="CK221" s="136"/>
      <c r="CL221" s="136"/>
      <c r="CM221" s="136"/>
      <c r="CN221" s="136"/>
      <c r="CO221" s="136"/>
      <c r="CP221" s="136"/>
      <c r="CQ221" s="136"/>
      <c r="CR221" s="136"/>
      <c r="CS221" s="136"/>
      <c r="CT221" s="136"/>
      <c r="CU221" s="136"/>
      <c r="CV221" s="136"/>
      <c r="CW221" s="136"/>
      <c r="CX221" s="136"/>
      <c r="CY221" s="136"/>
      <c r="CZ221" s="136"/>
      <c r="DA221" s="136"/>
      <c r="DB221" s="136"/>
      <c r="DC221" s="136"/>
      <c r="DD221" s="136"/>
      <c r="DE221" s="136"/>
      <c r="DF221" s="136"/>
      <c r="DG221" s="136"/>
      <c r="DH221" s="136"/>
      <c r="DI221" s="136"/>
      <c r="DJ221" s="136"/>
      <c r="DK221" s="136"/>
      <c r="DL221" s="136"/>
      <c r="DM221" s="136"/>
      <c r="DN221" s="137"/>
      <c r="DO221" s="137"/>
      <c r="DP221" s="137"/>
      <c r="DQ221" s="137"/>
      <c r="DR221" s="137"/>
      <c r="DS221" s="137"/>
      <c r="DT221" s="137"/>
      <c r="DU221" s="137"/>
      <c r="DV221" s="137"/>
      <c r="DW221" s="137"/>
      <c r="DX221" s="137"/>
      <c r="DY221" s="137"/>
      <c r="DZ221" s="137"/>
      <c r="EA221" s="137"/>
      <c r="EB221" s="137"/>
      <c r="EC221" s="137"/>
      <c r="ED221" s="137"/>
      <c r="EE221" s="137"/>
      <c r="EF221" s="137"/>
      <c r="EG221" s="132"/>
      <c r="EH221" s="132"/>
      <c r="EI221" s="132"/>
      <c r="EJ221" s="132"/>
      <c r="EK221" s="132"/>
      <c r="EL221" s="132"/>
      <c r="EM221" s="134"/>
      <c r="EN221" s="132"/>
      <c r="EO221" s="137"/>
      <c r="EP221" s="137"/>
      <c r="EQ221" s="137"/>
      <c r="ER221" s="137"/>
      <c r="ES221" s="137"/>
      <c r="ET221" s="137"/>
      <c r="EU221" s="137"/>
      <c r="EV221" s="137"/>
      <c r="EW221" s="132"/>
      <c r="EX221" s="132"/>
    </row>
    <row r="222" spans="2:154" x14ac:dyDescent="0.2">
      <c r="B222" s="131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  <c r="AA222" s="132"/>
      <c r="AB222" s="132"/>
      <c r="AC222" s="132"/>
      <c r="AD222" s="132"/>
      <c r="AE222" s="132"/>
      <c r="AF222" s="132"/>
      <c r="AG222" s="132"/>
      <c r="AH222" s="132"/>
      <c r="AI222" s="132"/>
      <c r="AJ222" s="132"/>
      <c r="AK222" s="132"/>
      <c r="AL222" s="132"/>
      <c r="AM222" s="132"/>
      <c r="AN222" s="132"/>
      <c r="AO222" s="132"/>
      <c r="AP222" s="133"/>
      <c r="AQ222" s="132"/>
      <c r="AR222" s="134"/>
      <c r="AS222" s="135"/>
      <c r="AT222" s="135"/>
      <c r="AU222" s="135"/>
      <c r="AV222" s="136"/>
      <c r="AW222" s="136"/>
      <c r="AX222" s="136"/>
      <c r="AY222" s="136"/>
      <c r="AZ222" s="136"/>
      <c r="BA222" s="136"/>
      <c r="BB222" s="136"/>
      <c r="BC222" s="136"/>
      <c r="BD222" s="136"/>
      <c r="BE222" s="136"/>
      <c r="BF222" s="136"/>
      <c r="BG222" s="136"/>
      <c r="BH222" s="136"/>
      <c r="BI222" s="136"/>
      <c r="BJ222" s="136"/>
      <c r="BK222" s="136"/>
      <c r="BL222" s="136"/>
      <c r="BM222" s="136"/>
      <c r="BN222" s="136"/>
      <c r="BO222" s="136"/>
      <c r="BP222" s="136"/>
      <c r="BQ222" s="136"/>
      <c r="BR222" s="136"/>
      <c r="BS222" s="136"/>
      <c r="BT222" s="136"/>
      <c r="BU222" s="136"/>
      <c r="BV222" s="136"/>
      <c r="BW222" s="136"/>
      <c r="BX222" s="136"/>
      <c r="BY222" s="136"/>
      <c r="BZ222" s="136"/>
      <c r="CA222" s="136"/>
      <c r="CB222" s="136"/>
      <c r="CC222" s="136"/>
      <c r="CD222" s="136"/>
      <c r="CE222" s="136"/>
      <c r="CF222" s="136"/>
      <c r="CG222" s="136"/>
      <c r="CH222" s="136"/>
      <c r="CI222" s="136"/>
      <c r="CJ222" s="136"/>
      <c r="CK222" s="136"/>
      <c r="CL222" s="136"/>
      <c r="CM222" s="136"/>
      <c r="CN222" s="136"/>
      <c r="CO222" s="136"/>
      <c r="CP222" s="136"/>
      <c r="CQ222" s="136"/>
      <c r="CR222" s="136"/>
      <c r="CS222" s="136"/>
      <c r="CT222" s="136"/>
      <c r="CU222" s="136"/>
      <c r="CV222" s="136"/>
      <c r="CW222" s="136"/>
      <c r="CX222" s="136"/>
      <c r="CY222" s="136"/>
      <c r="CZ222" s="136"/>
      <c r="DA222" s="136"/>
      <c r="DB222" s="136"/>
      <c r="DC222" s="136"/>
      <c r="DD222" s="136"/>
      <c r="DE222" s="136"/>
      <c r="DF222" s="136"/>
      <c r="DG222" s="136"/>
      <c r="DH222" s="136"/>
      <c r="DI222" s="136"/>
      <c r="DJ222" s="136"/>
      <c r="DK222" s="136"/>
      <c r="DL222" s="136"/>
      <c r="DM222" s="136"/>
      <c r="DN222" s="137"/>
      <c r="DO222" s="137"/>
      <c r="DP222" s="137"/>
      <c r="DQ222" s="137"/>
      <c r="DR222" s="137"/>
      <c r="DS222" s="137"/>
      <c r="DT222" s="137"/>
      <c r="DU222" s="137"/>
      <c r="DV222" s="137"/>
      <c r="DW222" s="137"/>
      <c r="DX222" s="137"/>
      <c r="DY222" s="137"/>
      <c r="DZ222" s="137"/>
      <c r="EA222" s="137"/>
      <c r="EB222" s="137"/>
      <c r="EC222" s="137"/>
      <c r="ED222" s="137"/>
      <c r="EE222" s="137"/>
      <c r="EF222" s="137"/>
      <c r="EG222" s="132"/>
      <c r="EH222" s="132"/>
      <c r="EI222" s="132"/>
      <c r="EJ222" s="132"/>
      <c r="EK222" s="132"/>
      <c r="EL222" s="132"/>
      <c r="EM222" s="134"/>
      <c r="EN222" s="132"/>
      <c r="EO222" s="137"/>
      <c r="EP222" s="137"/>
      <c r="EQ222" s="137"/>
      <c r="ER222" s="137"/>
      <c r="ES222" s="137"/>
      <c r="ET222" s="137"/>
      <c r="EU222" s="137"/>
      <c r="EV222" s="137"/>
      <c r="EW222" s="132"/>
      <c r="EX222" s="132"/>
    </row>
    <row r="223" spans="2:154" x14ac:dyDescent="0.2">
      <c r="B223" s="131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  <c r="AA223" s="132"/>
      <c r="AB223" s="132"/>
      <c r="AC223" s="132"/>
      <c r="AD223" s="132"/>
      <c r="AE223" s="132"/>
      <c r="AF223" s="132"/>
      <c r="AG223" s="132"/>
      <c r="AH223" s="132"/>
      <c r="AI223" s="132"/>
      <c r="AJ223" s="132"/>
      <c r="AK223" s="132"/>
      <c r="AL223" s="132"/>
      <c r="AM223" s="132"/>
      <c r="AN223" s="132"/>
      <c r="AO223" s="132"/>
      <c r="AP223" s="133"/>
      <c r="AQ223" s="132"/>
      <c r="AR223" s="134"/>
      <c r="AS223" s="135"/>
      <c r="AT223" s="135"/>
      <c r="AU223" s="135"/>
      <c r="AV223" s="136"/>
      <c r="AW223" s="136"/>
      <c r="AX223" s="136"/>
      <c r="AY223" s="136"/>
      <c r="AZ223" s="136"/>
      <c r="BA223" s="136"/>
      <c r="BB223" s="136"/>
      <c r="BC223" s="136"/>
      <c r="BD223" s="136"/>
      <c r="BE223" s="136"/>
      <c r="BF223" s="136"/>
      <c r="BG223" s="136"/>
      <c r="BH223" s="136"/>
      <c r="BI223" s="136"/>
      <c r="BJ223" s="136"/>
      <c r="BK223" s="136"/>
      <c r="BL223" s="136"/>
      <c r="BM223" s="136"/>
      <c r="BN223" s="136"/>
      <c r="BO223" s="136"/>
      <c r="BP223" s="136"/>
      <c r="BQ223" s="136"/>
      <c r="BR223" s="136"/>
      <c r="BS223" s="136"/>
      <c r="BT223" s="136"/>
      <c r="BU223" s="136"/>
      <c r="BV223" s="136"/>
      <c r="BW223" s="136"/>
      <c r="BX223" s="136"/>
      <c r="BY223" s="136"/>
      <c r="BZ223" s="136"/>
      <c r="CA223" s="136"/>
      <c r="CB223" s="136"/>
      <c r="CC223" s="136"/>
      <c r="CD223" s="136"/>
      <c r="CE223" s="136"/>
      <c r="CF223" s="136"/>
      <c r="CG223" s="136"/>
      <c r="CH223" s="136"/>
      <c r="CI223" s="136"/>
      <c r="CJ223" s="136"/>
      <c r="CK223" s="136"/>
      <c r="CL223" s="136"/>
      <c r="CM223" s="136"/>
      <c r="CN223" s="136"/>
      <c r="CO223" s="136"/>
      <c r="CP223" s="136"/>
      <c r="CQ223" s="136"/>
      <c r="CR223" s="136"/>
      <c r="CS223" s="136"/>
      <c r="CT223" s="136"/>
      <c r="CU223" s="136"/>
      <c r="CV223" s="136"/>
      <c r="CW223" s="136"/>
      <c r="CX223" s="136"/>
      <c r="CY223" s="136"/>
      <c r="CZ223" s="136"/>
      <c r="DA223" s="136"/>
      <c r="DB223" s="136"/>
      <c r="DC223" s="136"/>
      <c r="DD223" s="136"/>
      <c r="DE223" s="136"/>
      <c r="DF223" s="136"/>
      <c r="DG223" s="136"/>
      <c r="DH223" s="136"/>
      <c r="DI223" s="136"/>
      <c r="DJ223" s="136"/>
      <c r="DK223" s="136"/>
      <c r="DL223" s="136"/>
      <c r="DM223" s="136"/>
      <c r="DN223" s="137"/>
      <c r="DO223" s="137"/>
      <c r="DP223" s="137"/>
      <c r="DQ223" s="137"/>
      <c r="DR223" s="137"/>
      <c r="DS223" s="137"/>
      <c r="DT223" s="137"/>
      <c r="DU223" s="137"/>
      <c r="DV223" s="137"/>
      <c r="DW223" s="137"/>
      <c r="DX223" s="137"/>
      <c r="DY223" s="137"/>
      <c r="DZ223" s="137"/>
      <c r="EA223" s="137"/>
      <c r="EB223" s="137"/>
      <c r="EC223" s="137"/>
      <c r="ED223" s="137"/>
      <c r="EE223" s="137"/>
      <c r="EF223" s="137"/>
      <c r="EG223" s="132"/>
      <c r="EH223" s="132"/>
      <c r="EI223" s="132"/>
      <c r="EJ223" s="132"/>
      <c r="EK223" s="132"/>
      <c r="EL223" s="132"/>
      <c r="EM223" s="134"/>
      <c r="EN223" s="132"/>
      <c r="EO223" s="137"/>
      <c r="EP223" s="137"/>
      <c r="EQ223" s="137"/>
      <c r="ER223" s="137"/>
      <c r="ES223" s="137"/>
      <c r="ET223" s="137"/>
      <c r="EU223" s="137"/>
      <c r="EV223" s="137"/>
      <c r="EW223" s="132"/>
      <c r="EX223" s="132"/>
    </row>
    <row r="224" spans="2:154" x14ac:dyDescent="0.2">
      <c r="B224" s="131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  <c r="AA224" s="132"/>
      <c r="AB224" s="132"/>
      <c r="AC224" s="132"/>
      <c r="AD224" s="132"/>
      <c r="AE224" s="132"/>
      <c r="AF224" s="132"/>
      <c r="AG224" s="132"/>
      <c r="AH224" s="132"/>
      <c r="AI224" s="132"/>
      <c r="AJ224" s="132"/>
      <c r="AK224" s="132"/>
      <c r="AL224" s="132"/>
      <c r="AM224" s="132"/>
      <c r="AN224" s="132"/>
      <c r="AO224" s="132"/>
      <c r="AP224" s="133"/>
      <c r="AQ224" s="132"/>
      <c r="AR224" s="134"/>
      <c r="AS224" s="135"/>
      <c r="AT224" s="135"/>
      <c r="AU224" s="135"/>
      <c r="AV224" s="136"/>
      <c r="AW224" s="136"/>
      <c r="AX224" s="136"/>
      <c r="AY224" s="136"/>
      <c r="AZ224" s="136"/>
      <c r="BA224" s="136"/>
      <c r="BB224" s="136"/>
      <c r="BC224" s="136"/>
      <c r="BD224" s="136"/>
      <c r="BE224" s="136"/>
      <c r="BF224" s="136"/>
      <c r="BG224" s="136"/>
      <c r="BH224" s="136"/>
      <c r="BI224" s="136"/>
      <c r="BJ224" s="136"/>
      <c r="BK224" s="136"/>
      <c r="BL224" s="136"/>
      <c r="BM224" s="136"/>
      <c r="BN224" s="136"/>
      <c r="BO224" s="136"/>
      <c r="BP224" s="136"/>
      <c r="BQ224" s="136"/>
      <c r="BR224" s="136"/>
      <c r="BS224" s="136"/>
      <c r="BT224" s="136"/>
      <c r="BU224" s="136"/>
      <c r="BV224" s="136"/>
      <c r="BW224" s="136"/>
      <c r="BX224" s="136"/>
      <c r="BY224" s="136"/>
      <c r="BZ224" s="136"/>
      <c r="CA224" s="136"/>
      <c r="CB224" s="136"/>
      <c r="CC224" s="136"/>
      <c r="CD224" s="136"/>
      <c r="CE224" s="136"/>
      <c r="CF224" s="136"/>
      <c r="CG224" s="136"/>
      <c r="CH224" s="136"/>
      <c r="CI224" s="136"/>
      <c r="CJ224" s="136"/>
      <c r="CK224" s="136"/>
      <c r="CL224" s="136"/>
      <c r="CM224" s="136"/>
      <c r="CN224" s="136"/>
      <c r="CO224" s="136"/>
      <c r="CP224" s="136"/>
      <c r="CQ224" s="136"/>
      <c r="CR224" s="136"/>
      <c r="CS224" s="136"/>
      <c r="CT224" s="136"/>
      <c r="CU224" s="136"/>
      <c r="CV224" s="136"/>
      <c r="CW224" s="136"/>
      <c r="CX224" s="136"/>
      <c r="CY224" s="136"/>
      <c r="CZ224" s="136"/>
      <c r="DA224" s="136"/>
      <c r="DB224" s="136"/>
      <c r="DC224" s="136"/>
      <c r="DD224" s="136"/>
      <c r="DE224" s="136"/>
      <c r="DF224" s="136"/>
      <c r="DG224" s="136"/>
      <c r="DH224" s="136"/>
      <c r="DI224" s="136"/>
      <c r="DJ224" s="136"/>
      <c r="DK224" s="136"/>
      <c r="DL224" s="136"/>
      <c r="DM224" s="136"/>
      <c r="DN224" s="137"/>
      <c r="DO224" s="137"/>
      <c r="DP224" s="137"/>
      <c r="DQ224" s="137"/>
      <c r="DR224" s="137"/>
      <c r="DS224" s="137"/>
      <c r="DT224" s="137"/>
      <c r="DU224" s="137"/>
      <c r="DV224" s="137"/>
      <c r="DW224" s="137"/>
      <c r="DX224" s="137"/>
      <c r="DY224" s="137"/>
      <c r="DZ224" s="137"/>
      <c r="EA224" s="137"/>
      <c r="EB224" s="137"/>
      <c r="EC224" s="137"/>
      <c r="ED224" s="137"/>
      <c r="EE224" s="137"/>
      <c r="EF224" s="137"/>
      <c r="EG224" s="132"/>
      <c r="EH224" s="132"/>
      <c r="EI224" s="132"/>
      <c r="EJ224" s="132"/>
      <c r="EK224" s="132"/>
      <c r="EL224" s="132"/>
      <c r="EM224" s="134"/>
      <c r="EN224" s="132"/>
      <c r="EO224" s="137"/>
      <c r="EP224" s="137"/>
      <c r="EQ224" s="137"/>
      <c r="ER224" s="137"/>
      <c r="ES224" s="137"/>
      <c r="ET224" s="137"/>
      <c r="EU224" s="137"/>
      <c r="EV224" s="137"/>
      <c r="EW224" s="132"/>
      <c r="EX224" s="132"/>
    </row>
    <row r="225" spans="2:154" x14ac:dyDescent="0.2">
      <c r="B225" s="131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  <c r="AA225" s="132"/>
      <c r="AB225" s="132"/>
      <c r="AC225" s="132"/>
      <c r="AD225" s="132"/>
      <c r="AE225" s="132"/>
      <c r="AF225" s="132"/>
      <c r="AG225" s="132"/>
      <c r="AH225" s="132"/>
      <c r="AI225" s="132"/>
      <c r="AJ225" s="132"/>
      <c r="AK225" s="132"/>
      <c r="AL225" s="132"/>
      <c r="AM225" s="132"/>
      <c r="AN225" s="132"/>
      <c r="AO225" s="132"/>
      <c r="AP225" s="133"/>
      <c r="AQ225" s="132"/>
      <c r="AR225" s="134"/>
      <c r="AS225" s="135"/>
      <c r="AT225" s="135"/>
      <c r="AU225" s="135"/>
      <c r="AV225" s="136"/>
      <c r="AW225" s="136"/>
      <c r="AX225" s="136"/>
      <c r="AY225" s="136"/>
      <c r="AZ225" s="136"/>
      <c r="BA225" s="136"/>
      <c r="BB225" s="136"/>
      <c r="BC225" s="136"/>
      <c r="BD225" s="136"/>
      <c r="BE225" s="136"/>
      <c r="BF225" s="136"/>
      <c r="BG225" s="136"/>
      <c r="BH225" s="136"/>
      <c r="BI225" s="136"/>
      <c r="BJ225" s="136"/>
      <c r="BK225" s="136"/>
      <c r="BL225" s="136"/>
      <c r="BM225" s="136"/>
      <c r="BN225" s="136"/>
      <c r="BO225" s="136"/>
      <c r="BP225" s="136"/>
      <c r="BQ225" s="136"/>
      <c r="BR225" s="136"/>
      <c r="BS225" s="136"/>
      <c r="BT225" s="136"/>
      <c r="BU225" s="136"/>
      <c r="BV225" s="136"/>
      <c r="BW225" s="136"/>
      <c r="BX225" s="136"/>
      <c r="BY225" s="136"/>
      <c r="BZ225" s="136"/>
      <c r="CA225" s="136"/>
      <c r="CB225" s="136"/>
      <c r="CC225" s="136"/>
      <c r="CD225" s="136"/>
      <c r="CE225" s="136"/>
      <c r="CF225" s="136"/>
      <c r="CG225" s="136"/>
      <c r="CH225" s="136"/>
      <c r="CI225" s="136"/>
      <c r="CJ225" s="136"/>
      <c r="CK225" s="136"/>
      <c r="CL225" s="136"/>
      <c r="CM225" s="136"/>
      <c r="CN225" s="136"/>
      <c r="CO225" s="136"/>
      <c r="CP225" s="136"/>
      <c r="CQ225" s="136"/>
      <c r="CR225" s="136"/>
      <c r="CS225" s="136"/>
      <c r="CT225" s="136"/>
      <c r="CU225" s="136"/>
      <c r="CV225" s="136"/>
      <c r="CW225" s="136"/>
      <c r="CX225" s="136"/>
      <c r="CY225" s="136"/>
      <c r="CZ225" s="136"/>
      <c r="DA225" s="136"/>
      <c r="DB225" s="136"/>
      <c r="DC225" s="136"/>
      <c r="DD225" s="136"/>
      <c r="DE225" s="136"/>
      <c r="DF225" s="136"/>
      <c r="DG225" s="136"/>
      <c r="DH225" s="136"/>
      <c r="DI225" s="136"/>
      <c r="DJ225" s="136"/>
      <c r="DK225" s="136"/>
      <c r="DL225" s="136"/>
      <c r="DM225" s="136"/>
      <c r="DN225" s="137"/>
      <c r="DO225" s="137"/>
      <c r="DP225" s="137"/>
      <c r="DQ225" s="137"/>
      <c r="DR225" s="137"/>
      <c r="DS225" s="137"/>
      <c r="DT225" s="137"/>
      <c r="DU225" s="137"/>
      <c r="DV225" s="137"/>
      <c r="DW225" s="137"/>
      <c r="DX225" s="137"/>
      <c r="DY225" s="137"/>
      <c r="DZ225" s="137"/>
      <c r="EA225" s="137"/>
      <c r="EB225" s="137"/>
      <c r="EC225" s="137"/>
      <c r="ED225" s="137"/>
      <c r="EE225" s="137"/>
      <c r="EF225" s="137"/>
      <c r="EG225" s="132"/>
      <c r="EH225" s="132"/>
      <c r="EI225" s="132"/>
      <c r="EJ225" s="132"/>
      <c r="EK225" s="132"/>
      <c r="EL225" s="132"/>
      <c r="EM225" s="134"/>
      <c r="EN225" s="132"/>
      <c r="EO225" s="137"/>
      <c r="EP225" s="137"/>
      <c r="EQ225" s="137"/>
      <c r="ER225" s="137"/>
      <c r="ES225" s="137"/>
      <c r="ET225" s="137"/>
      <c r="EU225" s="137"/>
      <c r="EV225" s="137"/>
      <c r="EW225" s="132"/>
      <c r="EX225" s="132"/>
    </row>
    <row r="226" spans="2:154" x14ac:dyDescent="0.2">
      <c r="B226" s="131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  <c r="AA226" s="132"/>
      <c r="AB226" s="132"/>
      <c r="AC226" s="132"/>
      <c r="AD226" s="132"/>
      <c r="AE226" s="132"/>
      <c r="AF226" s="132"/>
      <c r="AG226" s="132"/>
      <c r="AH226" s="132"/>
      <c r="AI226" s="132"/>
      <c r="AJ226" s="132"/>
      <c r="AK226" s="132"/>
      <c r="AL226" s="132"/>
      <c r="AM226" s="132"/>
      <c r="AN226" s="132"/>
      <c r="AO226" s="132"/>
      <c r="AP226" s="133"/>
      <c r="AQ226" s="132"/>
      <c r="AR226" s="134"/>
      <c r="AS226" s="135"/>
      <c r="AT226" s="135"/>
      <c r="AU226" s="135"/>
      <c r="AV226" s="136"/>
      <c r="AW226" s="136"/>
      <c r="AX226" s="136"/>
      <c r="AY226" s="136"/>
      <c r="AZ226" s="136"/>
      <c r="BA226" s="136"/>
      <c r="BB226" s="136"/>
      <c r="BC226" s="136"/>
      <c r="BD226" s="136"/>
      <c r="BE226" s="136"/>
      <c r="BF226" s="136"/>
      <c r="BG226" s="136"/>
      <c r="BH226" s="136"/>
      <c r="BI226" s="136"/>
      <c r="BJ226" s="136"/>
      <c r="BK226" s="136"/>
      <c r="BL226" s="136"/>
      <c r="BM226" s="136"/>
      <c r="BN226" s="136"/>
      <c r="BO226" s="136"/>
      <c r="BP226" s="136"/>
      <c r="BQ226" s="136"/>
      <c r="BR226" s="136"/>
      <c r="BS226" s="136"/>
      <c r="BT226" s="136"/>
      <c r="BU226" s="136"/>
      <c r="BV226" s="136"/>
      <c r="BW226" s="136"/>
      <c r="BX226" s="136"/>
      <c r="BY226" s="136"/>
      <c r="BZ226" s="136"/>
      <c r="CA226" s="136"/>
      <c r="CB226" s="136"/>
      <c r="CC226" s="136"/>
      <c r="CD226" s="136"/>
      <c r="CE226" s="136"/>
      <c r="CF226" s="136"/>
      <c r="CG226" s="136"/>
      <c r="CH226" s="136"/>
      <c r="CI226" s="136"/>
      <c r="CJ226" s="136"/>
      <c r="CK226" s="136"/>
      <c r="CL226" s="136"/>
      <c r="CM226" s="136"/>
      <c r="CN226" s="136"/>
      <c r="CO226" s="136"/>
      <c r="CP226" s="136"/>
      <c r="CQ226" s="136"/>
      <c r="CR226" s="136"/>
      <c r="CS226" s="136"/>
      <c r="CT226" s="136"/>
      <c r="CU226" s="136"/>
      <c r="CV226" s="136"/>
      <c r="CW226" s="136"/>
      <c r="CX226" s="136"/>
      <c r="CY226" s="136"/>
      <c r="CZ226" s="136"/>
      <c r="DA226" s="136"/>
      <c r="DB226" s="136"/>
      <c r="DC226" s="136"/>
      <c r="DD226" s="136"/>
      <c r="DE226" s="136"/>
      <c r="DF226" s="136"/>
      <c r="DG226" s="136"/>
      <c r="DH226" s="136"/>
      <c r="DI226" s="136"/>
      <c r="DJ226" s="136"/>
      <c r="DK226" s="136"/>
      <c r="DL226" s="136"/>
      <c r="DM226" s="136"/>
      <c r="DN226" s="137"/>
      <c r="DO226" s="137"/>
      <c r="DP226" s="137"/>
      <c r="DQ226" s="137"/>
      <c r="DR226" s="137"/>
      <c r="DS226" s="137"/>
      <c r="DT226" s="137"/>
      <c r="DU226" s="137"/>
      <c r="DV226" s="137"/>
      <c r="DW226" s="137"/>
      <c r="DX226" s="137"/>
      <c r="DY226" s="137"/>
      <c r="DZ226" s="137"/>
      <c r="EA226" s="137"/>
      <c r="EB226" s="137"/>
      <c r="EC226" s="137"/>
      <c r="ED226" s="137"/>
      <c r="EE226" s="137"/>
      <c r="EF226" s="137"/>
      <c r="EG226" s="132"/>
      <c r="EH226" s="132"/>
      <c r="EI226" s="132"/>
      <c r="EJ226" s="132"/>
      <c r="EK226" s="132"/>
      <c r="EL226" s="132"/>
      <c r="EM226" s="134"/>
      <c r="EN226" s="132"/>
      <c r="EO226" s="137"/>
      <c r="EP226" s="137"/>
      <c r="EQ226" s="137"/>
      <c r="ER226" s="137"/>
      <c r="ES226" s="137"/>
      <c r="ET226" s="137"/>
      <c r="EU226" s="137"/>
      <c r="EV226" s="137"/>
      <c r="EW226" s="132"/>
      <c r="EX226" s="132"/>
    </row>
    <row r="227" spans="2:154" x14ac:dyDescent="0.2">
      <c r="B227" s="131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  <c r="AA227" s="132"/>
      <c r="AB227" s="132"/>
      <c r="AC227" s="132"/>
      <c r="AD227" s="132"/>
      <c r="AE227" s="132"/>
      <c r="AF227" s="132"/>
      <c r="AG227" s="132"/>
      <c r="AH227" s="132"/>
      <c r="AI227" s="132"/>
      <c r="AJ227" s="132"/>
      <c r="AK227" s="132"/>
      <c r="AL227" s="132"/>
      <c r="AM227" s="132"/>
      <c r="AN227" s="132"/>
      <c r="AO227" s="132"/>
      <c r="AP227" s="133"/>
      <c r="AQ227" s="132"/>
      <c r="AR227" s="134"/>
      <c r="AS227" s="135"/>
      <c r="AT227" s="135"/>
      <c r="AU227" s="135"/>
      <c r="AV227" s="136"/>
      <c r="AW227" s="136"/>
      <c r="AX227" s="136"/>
      <c r="AY227" s="136"/>
      <c r="AZ227" s="136"/>
      <c r="BA227" s="136"/>
      <c r="BB227" s="136"/>
      <c r="BC227" s="136"/>
      <c r="BD227" s="136"/>
      <c r="BE227" s="136"/>
      <c r="BF227" s="136"/>
      <c r="BG227" s="136"/>
      <c r="BH227" s="136"/>
      <c r="BI227" s="136"/>
      <c r="BJ227" s="136"/>
      <c r="BK227" s="136"/>
      <c r="BL227" s="136"/>
      <c r="BM227" s="136"/>
      <c r="BN227" s="136"/>
      <c r="BO227" s="136"/>
      <c r="BP227" s="136"/>
      <c r="BQ227" s="136"/>
      <c r="BR227" s="136"/>
      <c r="BS227" s="136"/>
      <c r="BT227" s="136"/>
      <c r="BU227" s="136"/>
      <c r="BV227" s="136"/>
      <c r="BW227" s="136"/>
      <c r="BX227" s="136"/>
      <c r="BY227" s="136"/>
      <c r="BZ227" s="136"/>
      <c r="CA227" s="136"/>
      <c r="CB227" s="136"/>
      <c r="CC227" s="136"/>
      <c r="CD227" s="136"/>
      <c r="CE227" s="136"/>
      <c r="CF227" s="136"/>
      <c r="CG227" s="136"/>
      <c r="CH227" s="136"/>
      <c r="CI227" s="136"/>
      <c r="CJ227" s="136"/>
      <c r="CK227" s="136"/>
      <c r="CL227" s="136"/>
      <c r="CM227" s="136"/>
      <c r="CN227" s="136"/>
      <c r="CO227" s="136"/>
      <c r="CP227" s="136"/>
      <c r="CQ227" s="136"/>
      <c r="CR227" s="136"/>
      <c r="CS227" s="136"/>
      <c r="CT227" s="136"/>
      <c r="CU227" s="136"/>
      <c r="CV227" s="136"/>
      <c r="CW227" s="136"/>
      <c r="CX227" s="136"/>
      <c r="CY227" s="136"/>
      <c r="CZ227" s="136"/>
      <c r="DA227" s="136"/>
      <c r="DB227" s="136"/>
      <c r="DC227" s="136"/>
      <c r="DD227" s="136"/>
      <c r="DE227" s="136"/>
      <c r="DF227" s="136"/>
      <c r="DG227" s="136"/>
      <c r="DH227" s="136"/>
      <c r="DI227" s="136"/>
      <c r="DJ227" s="136"/>
      <c r="DK227" s="136"/>
      <c r="DL227" s="136"/>
      <c r="DM227" s="136"/>
      <c r="DN227" s="137"/>
      <c r="DO227" s="137"/>
      <c r="DP227" s="137"/>
      <c r="DQ227" s="137"/>
      <c r="DR227" s="137"/>
      <c r="DS227" s="137"/>
      <c r="DT227" s="137"/>
      <c r="DU227" s="137"/>
      <c r="DV227" s="137"/>
      <c r="DW227" s="137"/>
      <c r="DX227" s="137"/>
      <c r="DY227" s="137"/>
      <c r="DZ227" s="137"/>
      <c r="EA227" s="137"/>
      <c r="EB227" s="137"/>
      <c r="EC227" s="137"/>
      <c r="ED227" s="137"/>
      <c r="EE227" s="137"/>
      <c r="EF227" s="137"/>
      <c r="EG227" s="132"/>
      <c r="EH227" s="132"/>
      <c r="EI227" s="132"/>
      <c r="EJ227" s="132"/>
      <c r="EK227" s="132"/>
      <c r="EL227" s="132"/>
      <c r="EM227" s="134"/>
      <c r="EN227" s="132"/>
      <c r="EO227" s="137"/>
      <c r="EP227" s="137"/>
      <c r="EQ227" s="137"/>
      <c r="ER227" s="137"/>
      <c r="ES227" s="137"/>
      <c r="ET227" s="137"/>
      <c r="EU227" s="137"/>
      <c r="EV227" s="137"/>
      <c r="EW227" s="132"/>
      <c r="EX227" s="132"/>
    </row>
    <row r="228" spans="2:154" x14ac:dyDescent="0.2">
      <c r="B228" s="131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  <c r="AA228" s="132"/>
      <c r="AB228" s="132"/>
      <c r="AC228" s="132"/>
      <c r="AD228" s="132"/>
      <c r="AE228" s="132"/>
      <c r="AF228" s="132"/>
      <c r="AG228" s="132"/>
      <c r="AH228" s="132"/>
      <c r="AI228" s="132"/>
      <c r="AJ228" s="132"/>
      <c r="AK228" s="132"/>
      <c r="AL228" s="132"/>
      <c r="AM228" s="132"/>
      <c r="AN228" s="132"/>
      <c r="AO228" s="132"/>
      <c r="AP228" s="133"/>
      <c r="AQ228" s="132"/>
      <c r="AR228" s="134"/>
      <c r="AS228" s="135"/>
      <c r="AT228" s="135"/>
      <c r="AU228" s="135"/>
      <c r="AV228" s="136"/>
      <c r="AW228" s="136"/>
      <c r="AX228" s="136"/>
      <c r="AY228" s="136"/>
      <c r="AZ228" s="136"/>
      <c r="BA228" s="136"/>
      <c r="BB228" s="136"/>
      <c r="BC228" s="136"/>
      <c r="BD228" s="136"/>
      <c r="BE228" s="136"/>
      <c r="BF228" s="136"/>
      <c r="BG228" s="136"/>
      <c r="BH228" s="136"/>
      <c r="BI228" s="136"/>
      <c r="BJ228" s="136"/>
      <c r="BK228" s="136"/>
      <c r="BL228" s="136"/>
      <c r="BM228" s="136"/>
      <c r="BN228" s="136"/>
      <c r="BO228" s="136"/>
      <c r="BP228" s="136"/>
      <c r="BQ228" s="136"/>
      <c r="BR228" s="136"/>
      <c r="BS228" s="136"/>
      <c r="BT228" s="136"/>
      <c r="BU228" s="136"/>
      <c r="BV228" s="136"/>
      <c r="BW228" s="136"/>
      <c r="BX228" s="136"/>
      <c r="BY228" s="136"/>
      <c r="BZ228" s="136"/>
      <c r="CA228" s="136"/>
      <c r="CB228" s="136"/>
      <c r="CC228" s="136"/>
      <c r="CD228" s="136"/>
      <c r="CE228" s="136"/>
      <c r="CF228" s="136"/>
      <c r="CG228" s="136"/>
      <c r="CH228" s="136"/>
      <c r="CI228" s="136"/>
      <c r="CJ228" s="136"/>
      <c r="CK228" s="136"/>
      <c r="CL228" s="136"/>
      <c r="CM228" s="136"/>
      <c r="CN228" s="136"/>
      <c r="CO228" s="136"/>
      <c r="CP228" s="136"/>
      <c r="CQ228" s="136"/>
      <c r="CR228" s="136"/>
      <c r="CS228" s="136"/>
      <c r="CT228" s="136"/>
      <c r="CU228" s="136"/>
      <c r="CV228" s="136"/>
      <c r="CW228" s="136"/>
      <c r="CX228" s="136"/>
      <c r="CY228" s="136"/>
      <c r="CZ228" s="136"/>
      <c r="DA228" s="136"/>
      <c r="DB228" s="136"/>
      <c r="DC228" s="136"/>
      <c r="DD228" s="136"/>
      <c r="DE228" s="136"/>
      <c r="DF228" s="136"/>
      <c r="DG228" s="136"/>
      <c r="DH228" s="136"/>
      <c r="DI228" s="136"/>
      <c r="DJ228" s="136"/>
      <c r="DK228" s="136"/>
      <c r="DL228" s="136"/>
      <c r="DM228" s="136"/>
      <c r="DN228" s="137"/>
      <c r="DO228" s="137"/>
      <c r="DP228" s="137"/>
      <c r="DQ228" s="137"/>
      <c r="DR228" s="137"/>
      <c r="DS228" s="137"/>
      <c r="DT228" s="137"/>
      <c r="DU228" s="137"/>
      <c r="DV228" s="137"/>
      <c r="DW228" s="137"/>
      <c r="DX228" s="137"/>
      <c r="DY228" s="137"/>
      <c r="DZ228" s="137"/>
      <c r="EA228" s="137"/>
      <c r="EB228" s="137"/>
      <c r="EC228" s="137"/>
      <c r="ED228" s="137"/>
      <c r="EE228" s="137"/>
      <c r="EF228" s="137"/>
      <c r="EG228" s="132"/>
      <c r="EH228" s="132"/>
      <c r="EI228" s="132"/>
      <c r="EJ228" s="132"/>
      <c r="EK228" s="132"/>
      <c r="EL228" s="132"/>
      <c r="EM228" s="134"/>
      <c r="EN228" s="132"/>
      <c r="EO228" s="137"/>
      <c r="EP228" s="137"/>
      <c r="EQ228" s="137"/>
      <c r="ER228" s="137"/>
      <c r="ES228" s="137"/>
      <c r="ET228" s="137"/>
      <c r="EU228" s="137"/>
      <c r="EV228" s="137"/>
      <c r="EW228" s="132"/>
      <c r="EX228" s="132"/>
    </row>
    <row r="229" spans="2:154" x14ac:dyDescent="0.2">
      <c r="B229" s="131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  <c r="AA229" s="132"/>
      <c r="AB229" s="132"/>
      <c r="AC229" s="132"/>
      <c r="AD229" s="132"/>
      <c r="AE229" s="132"/>
      <c r="AF229" s="132"/>
      <c r="AG229" s="132"/>
      <c r="AH229" s="132"/>
      <c r="AI229" s="132"/>
      <c r="AJ229" s="132"/>
      <c r="AK229" s="132"/>
      <c r="AL229" s="132"/>
      <c r="AM229" s="132"/>
      <c r="AN229" s="132"/>
      <c r="AO229" s="132"/>
      <c r="AP229" s="133"/>
      <c r="AQ229" s="132"/>
      <c r="AR229" s="134"/>
      <c r="AS229" s="135"/>
      <c r="AT229" s="135"/>
      <c r="AU229" s="135"/>
      <c r="AV229" s="136"/>
      <c r="AW229" s="136"/>
      <c r="AX229" s="136"/>
      <c r="AY229" s="136"/>
      <c r="AZ229" s="136"/>
      <c r="BA229" s="136"/>
      <c r="BB229" s="136"/>
      <c r="BC229" s="136"/>
      <c r="BD229" s="136"/>
      <c r="BE229" s="136"/>
      <c r="BF229" s="136"/>
      <c r="BG229" s="136"/>
      <c r="BH229" s="136"/>
      <c r="BI229" s="136"/>
      <c r="BJ229" s="136"/>
      <c r="BK229" s="136"/>
      <c r="BL229" s="136"/>
      <c r="BM229" s="136"/>
      <c r="BN229" s="136"/>
      <c r="BO229" s="136"/>
      <c r="BP229" s="136"/>
      <c r="BQ229" s="136"/>
      <c r="BR229" s="136"/>
      <c r="BS229" s="136"/>
      <c r="BT229" s="136"/>
      <c r="BU229" s="136"/>
      <c r="BV229" s="136"/>
      <c r="BW229" s="136"/>
      <c r="BX229" s="136"/>
      <c r="BY229" s="136"/>
      <c r="BZ229" s="136"/>
      <c r="CA229" s="136"/>
      <c r="CB229" s="136"/>
      <c r="CC229" s="136"/>
      <c r="CD229" s="136"/>
      <c r="CE229" s="136"/>
      <c r="CF229" s="136"/>
      <c r="CG229" s="136"/>
      <c r="CH229" s="136"/>
      <c r="CI229" s="136"/>
      <c r="CJ229" s="136"/>
      <c r="CK229" s="136"/>
      <c r="CL229" s="136"/>
      <c r="CM229" s="136"/>
      <c r="CN229" s="136"/>
      <c r="CO229" s="136"/>
      <c r="CP229" s="136"/>
      <c r="CQ229" s="136"/>
      <c r="CR229" s="136"/>
      <c r="CS229" s="136"/>
      <c r="CT229" s="136"/>
      <c r="CU229" s="136"/>
      <c r="CV229" s="136"/>
      <c r="CW229" s="136"/>
      <c r="CX229" s="136"/>
      <c r="CY229" s="136"/>
      <c r="CZ229" s="136"/>
      <c r="DA229" s="136"/>
      <c r="DB229" s="136"/>
      <c r="DC229" s="136"/>
      <c r="DD229" s="136"/>
      <c r="DE229" s="136"/>
      <c r="DF229" s="136"/>
      <c r="DG229" s="136"/>
      <c r="DH229" s="136"/>
      <c r="DI229" s="136"/>
      <c r="DJ229" s="136"/>
      <c r="DK229" s="136"/>
      <c r="DL229" s="136"/>
      <c r="DM229" s="136"/>
      <c r="DN229" s="137"/>
      <c r="DO229" s="137"/>
      <c r="DP229" s="137"/>
      <c r="DQ229" s="137"/>
      <c r="DR229" s="137"/>
      <c r="DS229" s="137"/>
      <c r="DT229" s="137"/>
      <c r="DU229" s="137"/>
      <c r="DV229" s="137"/>
      <c r="DW229" s="137"/>
      <c r="DX229" s="137"/>
      <c r="DY229" s="137"/>
      <c r="DZ229" s="137"/>
      <c r="EA229" s="137"/>
      <c r="EB229" s="137"/>
      <c r="EC229" s="137"/>
      <c r="ED229" s="137"/>
      <c r="EE229" s="137"/>
      <c r="EF229" s="137"/>
      <c r="EG229" s="132"/>
      <c r="EH229" s="132"/>
      <c r="EI229" s="132"/>
      <c r="EJ229" s="132"/>
      <c r="EK229" s="132"/>
      <c r="EL229" s="132"/>
      <c r="EM229" s="134"/>
      <c r="EN229" s="132"/>
      <c r="EO229" s="137"/>
      <c r="EP229" s="137"/>
      <c r="EQ229" s="137"/>
      <c r="ER229" s="137"/>
      <c r="ES229" s="137"/>
      <c r="ET229" s="137"/>
      <c r="EU229" s="137"/>
      <c r="EV229" s="137"/>
      <c r="EW229" s="132"/>
      <c r="EX229" s="132"/>
    </row>
    <row r="230" spans="2:154" x14ac:dyDescent="0.2">
      <c r="AV230" s="142"/>
      <c r="AW230" s="142"/>
      <c r="AX230" s="142"/>
      <c r="AY230" s="142"/>
      <c r="AZ230" s="142"/>
      <c r="BA230" s="142"/>
      <c r="BB230" s="142"/>
      <c r="BC230" s="142"/>
      <c r="BD230" s="142"/>
      <c r="BE230" s="142"/>
      <c r="BF230" s="142"/>
      <c r="BG230" s="142"/>
      <c r="BH230" s="142"/>
      <c r="BI230" s="142"/>
      <c r="BJ230" s="142"/>
      <c r="BK230" s="142"/>
      <c r="BL230" s="142"/>
      <c r="BM230" s="142"/>
      <c r="BN230" s="142"/>
      <c r="BO230" s="142"/>
      <c r="BP230" s="142"/>
      <c r="BQ230" s="142"/>
      <c r="BR230" s="142"/>
      <c r="BS230" s="142"/>
      <c r="BT230" s="142"/>
      <c r="BU230" s="142"/>
      <c r="BV230" s="142"/>
      <c r="BW230" s="142"/>
      <c r="CA230" s="142"/>
      <c r="CB230" s="142"/>
      <c r="CC230" s="142"/>
      <c r="CD230" s="142"/>
      <c r="CE230" s="142"/>
      <c r="CF230" s="142"/>
      <c r="CG230" s="142"/>
      <c r="CH230" s="142"/>
      <c r="CI230" s="142"/>
      <c r="CJ230" s="142"/>
      <c r="CK230" s="142"/>
      <c r="CL230" s="142"/>
      <c r="CM230" s="142"/>
      <c r="CN230" s="142"/>
      <c r="CO230" s="142"/>
      <c r="CP230" s="142"/>
      <c r="CQ230" s="142"/>
      <c r="CR230" s="142"/>
      <c r="CS230" s="142"/>
      <c r="CT230" s="142"/>
      <c r="CU230" s="142"/>
      <c r="CV230" s="142"/>
      <c r="CW230" s="142"/>
      <c r="CX230" s="142"/>
      <c r="CY230" s="142"/>
      <c r="CZ230" s="142"/>
      <c r="DA230" s="142"/>
      <c r="DB230" s="142"/>
      <c r="DC230" s="142"/>
      <c r="DD230" s="142"/>
      <c r="DE230" s="142"/>
      <c r="DF230" s="142"/>
      <c r="DG230" s="142"/>
      <c r="DM230" s="142"/>
    </row>
    <row r="231" spans="2:154" x14ac:dyDescent="0.2">
      <c r="AV231" s="142"/>
      <c r="AW231" s="142"/>
      <c r="AX231" s="142"/>
      <c r="AY231" s="142"/>
      <c r="AZ231" s="142"/>
      <c r="BA231" s="142"/>
      <c r="BB231" s="142"/>
      <c r="BC231" s="142"/>
      <c r="BD231" s="142"/>
      <c r="BE231" s="142"/>
      <c r="BF231" s="142"/>
      <c r="BG231" s="142"/>
      <c r="BH231" s="142"/>
      <c r="BI231" s="142"/>
      <c r="BJ231" s="142"/>
      <c r="BK231" s="142"/>
      <c r="BL231" s="142"/>
      <c r="BM231" s="142"/>
      <c r="BN231" s="142"/>
      <c r="BO231" s="142"/>
      <c r="BP231" s="142"/>
      <c r="BQ231" s="142"/>
      <c r="BR231" s="142"/>
      <c r="BS231" s="142"/>
      <c r="BT231" s="142"/>
      <c r="BU231" s="142"/>
      <c r="BV231" s="142"/>
      <c r="BW231" s="142"/>
      <c r="CA231" s="142"/>
      <c r="CB231" s="142"/>
      <c r="CC231" s="142"/>
      <c r="CD231" s="142"/>
      <c r="CE231" s="142"/>
      <c r="CF231" s="142"/>
      <c r="CG231" s="142"/>
      <c r="CH231" s="142"/>
      <c r="CI231" s="142"/>
      <c r="CJ231" s="142"/>
      <c r="CK231" s="142"/>
      <c r="CL231" s="142"/>
      <c r="CM231" s="142"/>
      <c r="CN231" s="142"/>
      <c r="CO231" s="142"/>
      <c r="CP231" s="142"/>
      <c r="CQ231" s="142"/>
      <c r="CR231" s="142"/>
      <c r="CS231" s="142"/>
      <c r="CT231" s="142"/>
      <c r="CU231" s="142"/>
      <c r="CV231" s="142"/>
      <c r="CW231" s="142"/>
      <c r="CX231" s="142"/>
      <c r="CY231" s="142"/>
      <c r="CZ231" s="142"/>
      <c r="DA231" s="142"/>
      <c r="DB231" s="142"/>
      <c r="DC231" s="142"/>
      <c r="DD231" s="142"/>
      <c r="DE231" s="142"/>
      <c r="DF231" s="142"/>
      <c r="DG231" s="142"/>
      <c r="DM231" s="142"/>
    </row>
    <row r="232" spans="2:154" x14ac:dyDescent="0.2">
      <c r="AV232" s="142"/>
      <c r="AW232" s="142"/>
      <c r="AX232" s="142"/>
      <c r="AY232" s="142"/>
      <c r="AZ232" s="142"/>
      <c r="BA232" s="142"/>
      <c r="BB232" s="142"/>
      <c r="BC232" s="142"/>
      <c r="BD232" s="142"/>
      <c r="BE232" s="142"/>
      <c r="BF232" s="142"/>
      <c r="BG232" s="142"/>
      <c r="BH232" s="142"/>
      <c r="BI232" s="142"/>
      <c r="BJ232" s="142"/>
      <c r="BK232" s="142"/>
      <c r="BL232" s="142"/>
      <c r="BM232" s="142"/>
      <c r="BN232" s="142"/>
      <c r="BO232" s="142"/>
      <c r="BP232" s="142"/>
      <c r="BQ232" s="142"/>
      <c r="BR232" s="142"/>
      <c r="BS232" s="142"/>
      <c r="BT232" s="142"/>
      <c r="BU232" s="142"/>
      <c r="BV232" s="142"/>
      <c r="BW232" s="142"/>
      <c r="CA232" s="142"/>
      <c r="CB232" s="142"/>
      <c r="CC232" s="142"/>
      <c r="CD232" s="142"/>
      <c r="CE232" s="142"/>
      <c r="CF232" s="142"/>
      <c r="CG232" s="142"/>
      <c r="CH232" s="142"/>
      <c r="CI232" s="142"/>
      <c r="CJ232" s="142"/>
      <c r="CK232" s="142"/>
      <c r="CL232" s="142"/>
      <c r="CM232" s="142"/>
      <c r="CN232" s="142"/>
      <c r="CO232" s="142"/>
      <c r="CP232" s="142"/>
      <c r="CQ232" s="142"/>
      <c r="CR232" s="142"/>
      <c r="CS232" s="142"/>
      <c r="CT232" s="142"/>
      <c r="CU232" s="142"/>
      <c r="CV232" s="142"/>
      <c r="CW232" s="142"/>
      <c r="CX232" s="142"/>
      <c r="CY232" s="142"/>
      <c r="CZ232" s="142"/>
      <c r="DA232" s="142"/>
      <c r="DB232" s="142"/>
      <c r="DC232" s="142"/>
      <c r="DD232" s="142"/>
      <c r="DE232" s="142"/>
      <c r="DF232" s="142"/>
      <c r="DG232" s="142"/>
      <c r="DM232" s="142"/>
    </row>
    <row r="233" spans="2:154" x14ac:dyDescent="0.2">
      <c r="AV233" s="142"/>
      <c r="AW233" s="142"/>
      <c r="AX233" s="142"/>
      <c r="AY233" s="142"/>
      <c r="AZ233" s="142"/>
      <c r="BA233" s="142"/>
      <c r="BB233" s="142"/>
      <c r="BC233" s="142"/>
      <c r="BD233" s="142"/>
      <c r="BE233" s="142"/>
      <c r="BF233" s="142"/>
      <c r="BG233" s="142"/>
      <c r="BH233" s="142"/>
      <c r="BI233" s="142"/>
      <c r="BJ233" s="142"/>
      <c r="BK233" s="142"/>
      <c r="BL233" s="142"/>
      <c r="BM233" s="142"/>
      <c r="BN233" s="142"/>
      <c r="BO233" s="142"/>
      <c r="BP233" s="142"/>
      <c r="BQ233" s="142"/>
      <c r="BR233" s="142"/>
      <c r="BS233" s="142"/>
      <c r="BT233" s="142"/>
      <c r="BU233" s="142"/>
      <c r="BV233" s="142"/>
      <c r="BW233" s="142"/>
      <c r="CA233" s="142"/>
      <c r="CB233" s="142"/>
      <c r="CC233" s="142"/>
      <c r="CD233" s="142"/>
      <c r="CE233" s="142"/>
      <c r="CF233" s="142"/>
      <c r="CG233" s="142"/>
      <c r="CH233" s="142"/>
      <c r="CI233" s="142"/>
      <c r="CJ233" s="142"/>
      <c r="CK233" s="142"/>
      <c r="CL233" s="142"/>
      <c r="CM233" s="142"/>
      <c r="CN233" s="142"/>
      <c r="CO233" s="142"/>
      <c r="CP233" s="142"/>
      <c r="CQ233" s="142"/>
      <c r="CR233" s="142"/>
      <c r="CS233" s="142"/>
      <c r="CT233" s="142"/>
      <c r="CU233" s="142"/>
      <c r="CV233" s="142"/>
      <c r="CW233" s="142"/>
      <c r="CX233" s="142"/>
      <c r="CY233" s="142"/>
      <c r="CZ233" s="142"/>
      <c r="DA233" s="142"/>
      <c r="DB233" s="142"/>
      <c r="DC233" s="142"/>
      <c r="DD233" s="142"/>
      <c r="DE233" s="142"/>
      <c r="DF233" s="142"/>
      <c r="DG233" s="142"/>
      <c r="DM233" s="142"/>
    </row>
    <row r="234" spans="2:154" x14ac:dyDescent="0.2">
      <c r="AV234" s="142"/>
      <c r="AW234" s="142"/>
      <c r="AX234" s="142"/>
      <c r="AY234" s="142"/>
      <c r="AZ234" s="142"/>
      <c r="BA234" s="142"/>
      <c r="BB234" s="142"/>
      <c r="BC234" s="142"/>
      <c r="BD234" s="142"/>
      <c r="BE234" s="142"/>
      <c r="BF234" s="142"/>
      <c r="BG234" s="142"/>
      <c r="BH234" s="142"/>
      <c r="BI234" s="142"/>
      <c r="BJ234" s="142"/>
      <c r="BK234" s="142"/>
      <c r="BL234" s="142"/>
      <c r="BM234" s="142"/>
      <c r="BN234" s="142"/>
      <c r="BO234" s="142"/>
      <c r="BP234" s="142"/>
      <c r="BQ234" s="142"/>
      <c r="BR234" s="142"/>
      <c r="BS234" s="142"/>
      <c r="BT234" s="142"/>
      <c r="BU234" s="142"/>
      <c r="BV234" s="142"/>
      <c r="BW234" s="142"/>
      <c r="CA234" s="142"/>
      <c r="CB234" s="142"/>
      <c r="CC234" s="142"/>
      <c r="CD234" s="142"/>
      <c r="CE234" s="142"/>
      <c r="CF234" s="142"/>
      <c r="CG234" s="142"/>
      <c r="CH234" s="142"/>
      <c r="CI234" s="142"/>
      <c r="CJ234" s="142"/>
      <c r="CK234" s="142"/>
      <c r="CL234" s="142"/>
      <c r="CM234" s="142"/>
      <c r="CN234" s="142"/>
      <c r="CO234" s="142"/>
      <c r="CP234" s="142"/>
      <c r="CQ234" s="142"/>
      <c r="CR234" s="142"/>
      <c r="CS234" s="142"/>
      <c r="CT234" s="142"/>
      <c r="CU234" s="142"/>
      <c r="CV234" s="142"/>
      <c r="CW234" s="142"/>
      <c r="CX234" s="142"/>
      <c r="CY234" s="142"/>
      <c r="CZ234" s="142"/>
      <c r="DA234" s="142"/>
      <c r="DB234" s="142"/>
      <c r="DC234" s="142"/>
      <c r="DD234" s="142"/>
      <c r="DE234" s="142"/>
      <c r="DF234" s="142"/>
      <c r="DG234" s="142"/>
      <c r="DM234" s="142"/>
    </row>
    <row r="235" spans="2:154" x14ac:dyDescent="0.2">
      <c r="AV235" s="142"/>
      <c r="AW235" s="142"/>
      <c r="AX235" s="142"/>
      <c r="AY235" s="142"/>
      <c r="AZ235" s="142"/>
      <c r="BA235" s="142"/>
      <c r="BB235" s="142"/>
      <c r="BC235" s="142"/>
      <c r="BD235" s="142"/>
      <c r="BE235" s="142"/>
      <c r="BF235" s="142"/>
      <c r="BG235" s="142"/>
      <c r="BH235" s="142"/>
      <c r="BI235" s="142"/>
      <c r="BJ235" s="142"/>
      <c r="BK235" s="142"/>
      <c r="BL235" s="142"/>
      <c r="BM235" s="142"/>
      <c r="BN235" s="142"/>
      <c r="BO235" s="142"/>
      <c r="BP235" s="142"/>
      <c r="BQ235" s="142"/>
      <c r="BR235" s="142"/>
      <c r="BS235" s="142"/>
      <c r="BT235" s="142"/>
      <c r="BU235" s="142"/>
      <c r="BV235" s="142"/>
      <c r="BW235" s="142"/>
      <c r="CA235" s="142"/>
      <c r="CB235" s="142"/>
      <c r="CC235" s="142"/>
      <c r="CD235" s="142"/>
      <c r="CE235" s="142"/>
      <c r="CF235" s="142"/>
      <c r="CG235" s="142"/>
      <c r="CH235" s="142"/>
      <c r="CI235" s="142"/>
      <c r="CJ235" s="142"/>
      <c r="CK235" s="142"/>
      <c r="CL235" s="142"/>
      <c r="CM235" s="142"/>
      <c r="CN235" s="142"/>
      <c r="CO235" s="142"/>
      <c r="CP235" s="142"/>
      <c r="CQ235" s="142"/>
      <c r="CR235" s="142"/>
      <c r="CS235" s="142"/>
      <c r="CT235" s="142"/>
      <c r="CU235" s="142"/>
      <c r="CV235" s="142"/>
      <c r="CW235" s="142"/>
      <c r="CX235" s="142"/>
      <c r="CY235" s="142"/>
      <c r="CZ235" s="142"/>
      <c r="DA235" s="142"/>
      <c r="DB235" s="142"/>
      <c r="DC235" s="142"/>
      <c r="DD235" s="142"/>
      <c r="DE235" s="142"/>
      <c r="DF235" s="142"/>
      <c r="DG235" s="142"/>
      <c r="DM235" s="142"/>
    </row>
    <row r="236" spans="2:154" x14ac:dyDescent="0.2">
      <c r="AV236" s="142"/>
      <c r="AW236" s="142"/>
      <c r="AX236" s="142"/>
      <c r="AY236" s="142"/>
      <c r="AZ236" s="142"/>
      <c r="BA236" s="142"/>
      <c r="BB236" s="142"/>
      <c r="BC236" s="142"/>
      <c r="BD236" s="142"/>
      <c r="BE236" s="142"/>
      <c r="BF236" s="142"/>
      <c r="BG236" s="142"/>
      <c r="BH236" s="142"/>
      <c r="BI236" s="142"/>
      <c r="BJ236" s="142"/>
      <c r="BK236" s="142"/>
      <c r="BL236" s="142"/>
      <c r="BM236" s="142"/>
      <c r="BN236" s="142"/>
      <c r="BO236" s="142"/>
      <c r="BP236" s="142"/>
      <c r="BQ236" s="142"/>
      <c r="BR236" s="142"/>
      <c r="BS236" s="142"/>
      <c r="BT236" s="142"/>
      <c r="BU236" s="142"/>
      <c r="BV236" s="142"/>
      <c r="BW236" s="142"/>
      <c r="CA236" s="142"/>
      <c r="CB236" s="142"/>
      <c r="CC236" s="142"/>
      <c r="CD236" s="142"/>
      <c r="CE236" s="142"/>
      <c r="CF236" s="142"/>
      <c r="CG236" s="142"/>
      <c r="CH236" s="142"/>
      <c r="CI236" s="142"/>
      <c r="CJ236" s="142"/>
      <c r="CK236" s="142"/>
      <c r="CL236" s="142"/>
      <c r="CM236" s="142"/>
      <c r="CN236" s="142"/>
      <c r="CO236" s="142"/>
      <c r="CP236" s="142"/>
      <c r="CQ236" s="142"/>
      <c r="CR236" s="142"/>
      <c r="CS236" s="142"/>
      <c r="CT236" s="142"/>
      <c r="CU236" s="142"/>
      <c r="CV236" s="142"/>
      <c r="CW236" s="142"/>
      <c r="CX236" s="142"/>
      <c r="CY236" s="142"/>
      <c r="CZ236" s="142"/>
      <c r="DA236" s="142"/>
      <c r="DB236" s="142"/>
      <c r="DC236" s="142"/>
      <c r="DD236" s="142"/>
      <c r="DE236" s="142"/>
      <c r="DF236" s="142"/>
      <c r="DG236" s="142"/>
      <c r="DM236" s="142"/>
    </row>
    <row r="237" spans="2:154" x14ac:dyDescent="0.2">
      <c r="AV237" s="142"/>
      <c r="AW237" s="142"/>
      <c r="AX237" s="142"/>
      <c r="AY237" s="142"/>
      <c r="AZ237" s="142"/>
      <c r="BA237" s="142"/>
      <c r="BB237" s="142"/>
      <c r="BC237" s="142"/>
      <c r="BD237" s="142"/>
      <c r="BE237" s="142"/>
      <c r="BF237" s="142"/>
      <c r="BG237" s="142"/>
      <c r="BH237" s="142"/>
      <c r="BI237" s="142"/>
      <c r="BJ237" s="142"/>
      <c r="BK237" s="142"/>
      <c r="BL237" s="142"/>
      <c r="BM237" s="142"/>
      <c r="BN237" s="142"/>
      <c r="BO237" s="142"/>
      <c r="BP237" s="142"/>
      <c r="BQ237" s="142"/>
      <c r="BR237" s="142"/>
      <c r="BS237" s="142"/>
      <c r="BT237" s="142"/>
      <c r="BU237" s="142"/>
      <c r="BV237" s="142"/>
      <c r="BW237" s="142"/>
      <c r="CA237" s="142"/>
      <c r="CB237" s="142"/>
      <c r="CC237" s="142"/>
      <c r="CD237" s="142"/>
      <c r="CE237" s="142"/>
      <c r="CF237" s="142"/>
      <c r="CG237" s="142"/>
      <c r="CH237" s="142"/>
      <c r="CI237" s="142"/>
      <c r="CJ237" s="142"/>
      <c r="CK237" s="142"/>
      <c r="CL237" s="142"/>
      <c r="CM237" s="142"/>
      <c r="CN237" s="142"/>
      <c r="CO237" s="142"/>
      <c r="CP237" s="142"/>
      <c r="CQ237" s="142"/>
      <c r="CR237" s="142"/>
      <c r="CS237" s="142"/>
      <c r="CT237" s="142"/>
      <c r="CU237" s="142"/>
      <c r="CV237" s="142"/>
      <c r="CW237" s="142"/>
      <c r="CX237" s="142"/>
      <c r="CY237" s="142"/>
      <c r="CZ237" s="142"/>
      <c r="DA237" s="142"/>
      <c r="DB237" s="142"/>
      <c r="DC237" s="142"/>
      <c r="DD237" s="142"/>
      <c r="DE237" s="142"/>
      <c r="DF237" s="142"/>
      <c r="DG237" s="142"/>
      <c r="DM237" s="142"/>
    </row>
    <row r="238" spans="2:154" x14ac:dyDescent="0.2">
      <c r="AV238" s="142"/>
      <c r="AW238" s="142"/>
      <c r="AX238" s="142"/>
      <c r="AY238" s="142"/>
      <c r="AZ238" s="142"/>
      <c r="BA238" s="142"/>
      <c r="BB238" s="142"/>
      <c r="BC238" s="142"/>
      <c r="BD238" s="142"/>
      <c r="BE238" s="142"/>
      <c r="BF238" s="142"/>
      <c r="BG238" s="142"/>
      <c r="BH238" s="142"/>
      <c r="BI238" s="142"/>
      <c r="BJ238" s="142"/>
      <c r="BK238" s="142"/>
      <c r="BL238" s="142"/>
      <c r="BM238" s="142"/>
      <c r="BN238" s="142"/>
      <c r="BO238" s="142"/>
      <c r="BP238" s="142"/>
      <c r="BQ238" s="142"/>
      <c r="BR238" s="142"/>
      <c r="BS238" s="142"/>
      <c r="BT238" s="142"/>
      <c r="BU238" s="142"/>
      <c r="BV238" s="142"/>
      <c r="BW238" s="142"/>
      <c r="CA238" s="142"/>
      <c r="CB238" s="142"/>
      <c r="CC238" s="142"/>
      <c r="CD238" s="142"/>
      <c r="CE238" s="142"/>
      <c r="CF238" s="142"/>
      <c r="CG238" s="142"/>
      <c r="CH238" s="142"/>
      <c r="CI238" s="142"/>
      <c r="CJ238" s="142"/>
      <c r="CK238" s="142"/>
      <c r="CL238" s="142"/>
      <c r="CM238" s="142"/>
      <c r="CN238" s="142"/>
      <c r="CO238" s="142"/>
      <c r="CP238" s="142"/>
      <c r="CQ238" s="142"/>
      <c r="CR238" s="142"/>
      <c r="CS238" s="142"/>
      <c r="CT238" s="142"/>
      <c r="CU238" s="142"/>
      <c r="CV238" s="142"/>
      <c r="CW238" s="142"/>
      <c r="CX238" s="142"/>
      <c r="CY238" s="142"/>
      <c r="CZ238" s="142"/>
      <c r="DA238" s="142"/>
      <c r="DB238" s="142"/>
      <c r="DC238" s="142"/>
      <c r="DD238" s="142"/>
      <c r="DE238" s="142"/>
      <c r="DF238" s="142"/>
      <c r="DG238" s="142"/>
      <c r="DM238" s="142"/>
    </row>
    <row r="239" spans="2:154" x14ac:dyDescent="0.2">
      <c r="AV239" s="142"/>
      <c r="AW239" s="142"/>
      <c r="AX239" s="142"/>
      <c r="AY239" s="142"/>
      <c r="AZ239" s="142"/>
      <c r="BA239" s="142"/>
      <c r="BB239" s="142"/>
      <c r="BC239" s="142"/>
      <c r="BD239" s="142"/>
      <c r="BE239" s="142"/>
      <c r="BF239" s="142"/>
      <c r="BG239" s="142"/>
      <c r="BH239" s="142"/>
      <c r="BI239" s="142"/>
      <c r="BJ239" s="142"/>
      <c r="BK239" s="142"/>
      <c r="BL239" s="142"/>
      <c r="BM239" s="142"/>
      <c r="BN239" s="142"/>
      <c r="BO239" s="142"/>
      <c r="BP239" s="142"/>
      <c r="BQ239" s="142"/>
      <c r="BR239" s="142"/>
      <c r="BS239" s="142"/>
      <c r="BT239" s="142"/>
      <c r="BU239" s="142"/>
      <c r="BV239" s="142"/>
      <c r="BW239" s="142"/>
      <c r="CA239" s="142"/>
      <c r="CB239" s="142"/>
      <c r="CC239" s="142"/>
      <c r="CD239" s="142"/>
      <c r="CE239" s="142"/>
      <c r="CF239" s="142"/>
      <c r="CG239" s="142"/>
      <c r="CH239" s="142"/>
      <c r="CI239" s="142"/>
      <c r="CJ239" s="142"/>
      <c r="CK239" s="142"/>
      <c r="CL239" s="142"/>
      <c r="CM239" s="142"/>
      <c r="CN239" s="142"/>
      <c r="CO239" s="142"/>
      <c r="CP239" s="142"/>
      <c r="CQ239" s="142"/>
      <c r="CR239" s="142"/>
      <c r="CS239" s="142"/>
      <c r="CT239" s="142"/>
      <c r="CU239" s="142"/>
      <c r="CV239" s="142"/>
      <c r="CW239" s="142"/>
      <c r="CX239" s="142"/>
      <c r="CY239" s="142"/>
      <c r="CZ239" s="142"/>
      <c r="DA239" s="142"/>
      <c r="DB239" s="142"/>
      <c r="DC239" s="142"/>
      <c r="DD239" s="142"/>
      <c r="DE239" s="142"/>
      <c r="DF239" s="142"/>
      <c r="DG239" s="142"/>
      <c r="DM239" s="142"/>
    </row>
    <row r="240" spans="2:154" x14ac:dyDescent="0.2">
      <c r="AV240" s="142"/>
      <c r="AW240" s="142"/>
      <c r="AX240" s="142"/>
      <c r="AY240" s="142"/>
      <c r="AZ240" s="142"/>
      <c r="BA240" s="142"/>
      <c r="BB240" s="142"/>
      <c r="BC240" s="142"/>
      <c r="BD240" s="142"/>
      <c r="BE240" s="142"/>
      <c r="BF240" s="142"/>
      <c r="BG240" s="142"/>
      <c r="BH240" s="142"/>
      <c r="BI240" s="142"/>
      <c r="BJ240" s="142"/>
      <c r="BK240" s="142"/>
      <c r="BL240" s="142"/>
      <c r="BM240" s="142"/>
      <c r="BN240" s="142"/>
      <c r="BO240" s="142"/>
      <c r="BP240" s="142"/>
      <c r="BQ240" s="142"/>
      <c r="BR240" s="142"/>
      <c r="BS240" s="142"/>
      <c r="BT240" s="142"/>
      <c r="BU240" s="142"/>
      <c r="BV240" s="142"/>
      <c r="BW240" s="142"/>
      <c r="CA240" s="142"/>
      <c r="CB240" s="142"/>
      <c r="CC240" s="142"/>
      <c r="CD240" s="142"/>
      <c r="CE240" s="142"/>
      <c r="CF240" s="142"/>
      <c r="CG240" s="142"/>
      <c r="CH240" s="142"/>
      <c r="CI240" s="142"/>
      <c r="CJ240" s="142"/>
      <c r="CK240" s="142"/>
      <c r="CL240" s="142"/>
      <c r="CM240" s="142"/>
      <c r="CN240" s="142"/>
      <c r="CO240" s="142"/>
      <c r="CP240" s="142"/>
      <c r="CQ240" s="142"/>
      <c r="CR240" s="142"/>
      <c r="CS240" s="142"/>
      <c r="CT240" s="142"/>
      <c r="CU240" s="142"/>
      <c r="CV240" s="142"/>
      <c r="CW240" s="142"/>
      <c r="CX240" s="142"/>
      <c r="CY240" s="142"/>
      <c r="CZ240" s="142"/>
      <c r="DA240" s="142"/>
      <c r="DB240" s="142"/>
      <c r="DC240" s="142"/>
      <c r="DD240" s="142"/>
      <c r="DE240" s="142"/>
      <c r="DF240" s="142"/>
      <c r="DG240" s="142"/>
      <c r="DM240" s="142"/>
    </row>
    <row r="241" spans="1:154" s="143" customFormat="1" x14ac:dyDescent="0.2">
      <c r="A241" s="41"/>
      <c r="B241" s="139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140"/>
      <c r="AQ241" s="41"/>
      <c r="AR241" s="141"/>
      <c r="AS241" s="117"/>
      <c r="AT241" s="117"/>
      <c r="AU241" s="117"/>
      <c r="AV241" s="142"/>
      <c r="AW241" s="142"/>
      <c r="AX241" s="142"/>
      <c r="AY241" s="142"/>
      <c r="AZ241" s="142"/>
      <c r="BA241" s="142"/>
      <c r="BB241" s="142"/>
      <c r="BC241" s="142"/>
      <c r="BD241" s="142"/>
      <c r="BE241" s="142"/>
      <c r="BF241" s="142"/>
      <c r="BG241" s="142"/>
      <c r="BH241" s="142"/>
      <c r="BI241" s="142"/>
      <c r="BJ241" s="142"/>
      <c r="BK241" s="142"/>
      <c r="BL241" s="142"/>
      <c r="BM241" s="142"/>
      <c r="BN241" s="142"/>
      <c r="BO241" s="142"/>
      <c r="BP241" s="142"/>
      <c r="BQ241" s="142"/>
      <c r="BR241" s="142"/>
      <c r="BS241" s="142"/>
      <c r="BT241" s="142"/>
      <c r="BU241" s="142"/>
      <c r="BV241" s="142"/>
      <c r="BW241" s="142"/>
      <c r="BX241" s="142"/>
      <c r="BY241" s="142"/>
      <c r="BZ241" s="142"/>
      <c r="CA241" s="142"/>
      <c r="CB241" s="142"/>
      <c r="CC241" s="142"/>
      <c r="CD241" s="142"/>
      <c r="CE241" s="142"/>
      <c r="CF241" s="142"/>
      <c r="CG241" s="142"/>
      <c r="CH241" s="142"/>
      <c r="CI241" s="142"/>
      <c r="CJ241" s="142"/>
      <c r="CK241" s="142"/>
      <c r="CL241" s="142"/>
      <c r="CM241" s="142"/>
      <c r="CN241" s="142"/>
      <c r="CO241" s="142"/>
      <c r="CP241" s="142"/>
      <c r="CQ241" s="142"/>
      <c r="CR241" s="142"/>
      <c r="CS241" s="142"/>
      <c r="CT241" s="142"/>
      <c r="CU241" s="142"/>
      <c r="CV241" s="142"/>
      <c r="CW241" s="142"/>
      <c r="CX241" s="142"/>
      <c r="CY241" s="142"/>
      <c r="CZ241" s="142"/>
      <c r="DA241" s="142"/>
      <c r="DB241" s="142"/>
      <c r="DC241" s="142"/>
      <c r="DD241" s="142"/>
      <c r="DE241" s="142"/>
      <c r="DF241" s="142"/>
      <c r="DG241" s="142"/>
      <c r="DH241" s="142"/>
      <c r="DI241" s="142"/>
      <c r="DJ241" s="142"/>
      <c r="DK241" s="142"/>
      <c r="DL241" s="142"/>
      <c r="DM241" s="142"/>
      <c r="EG241" s="41"/>
      <c r="EH241" s="41"/>
      <c r="EI241" s="41"/>
      <c r="EJ241" s="41"/>
      <c r="EK241" s="41"/>
      <c r="EL241" s="41"/>
      <c r="EM241" s="141"/>
      <c r="EN241" s="41"/>
      <c r="EW241" s="41"/>
      <c r="EX241" s="41"/>
    </row>
    <row r="242" spans="1:154" s="143" customFormat="1" x14ac:dyDescent="0.2">
      <c r="A242" s="41"/>
      <c r="B242" s="139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140"/>
      <c r="AQ242" s="41"/>
      <c r="AR242" s="141"/>
      <c r="AS242" s="117"/>
      <c r="AT242" s="117"/>
      <c r="AU242" s="117"/>
      <c r="AV242" s="142"/>
      <c r="AW242" s="142"/>
      <c r="AX242" s="142"/>
      <c r="AY242" s="142"/>
      <c r="AZ242" s="142"/>
      <c r="BA242" s="142"/>
      <c r="BB242" s="142"/>
      <c r="BC242" s="142"/>
      <c r="BD242" s="142"/>
      <c r="BE242" s="142"/>
      <c r="BF242" s="142"/>
      <c r="BG242" s="142"/>
      <c r="BH242" s="142"/>
      <c r="BI242" s="142"/>
      <c r="BJ242" s="142"/>
      <c r="BK242" s="142"/>
      <c r="BL242" s="142"/>
      <c r="BM242" s="142"/>
      <c r="BN242" s="142"/>
      <c r="BO242" s="142"/>
      <c r="BP242" s="142"/>
      <c r="BQ242" s="142"/>
      <c r="BR242" s="142"/>
      <c r="BS242" s="142"/>
      <c r="BT242" s="142"/>
      <c r="BU242" s="142"/>
      <c r="BV242" s="142"/>
      <c r="BW242" s="142"/>
      <c r="BX242" s="142"/>
      <c r="BY242" s="142"/>
      <c r="BZ242" s="142"/>
      <c r="CA242" s="142"/>
      <c r="CB242" s="142"/>
      <c r="CC242" s="142"/>
      <c r="CD242" s="142"/>
      <c r="CE242" s="142"/>
      <c r="CF242" s="142"/>
      <c r="CG242" s="142"/>
      <c r="CH242" s="142"/>
      <c r="CI242" s="142"/>
      <c r="CJ242" s="142"/>
      <c r="CK242" s="142"/>
      <c r="CL242" s="142"/>
      <c r="CM242" s="142"/>
      <c r="CN242" s="142"/>
      <c r="CO242" s="142"/>
      <c r="CP242" s="142"/>
      <c r="CQ242" s="142"/>
      <c r="CR242" s="142"/>
      <c r="CS242" s="142"/>
      <c r="CT242" s="142"/>
      <c r="CU242" s="142"/>
      <c r="CV242" s="142"/>
      <c r="CW242" s="142"/>
      <c r="CX242" s="142"/>
      <c r="CY242" s="142"/>
      <c r="CZ242" s="142"/>
      <c r="DA242" s="142"/>
      <c r="DB242" s="142"/>
      <c r="DC242" s="142"/>
      <c r="DD242" s="142"/>
      <c r="DE242" s="142"/>
      <c r="DF242" s="142"/>
      <c r="DG242" s="142"/>
      <c r="DH242" s="142"/>
      <c r="DI242" s="142"/>
      <c r="DJ242" s="142"/>
      <c r="DK242" s="142"/>
      <c r="DL242" s="142"/>
      <c r="DM242" s="142"/>
      <c r="EG242" s="41"/>
      <c r="EH242" s="41"/>
      <c r="EI242" s="41"/>
      <c r="EJ242" s="41"/>
      <c r="EK242" s="41"/>
      <c r="EL242" s="41"/>
      <c r="EM242" s="141"/>
      <c r="EN242" s="41"/>
      <c r="EW242" s="41"/>
      <c r="EX242" s="41"/>
    </row>
    <row r="243" spans="1:154" s="143" customFormat="1" x14ac:dyDescent="0.2">
      <c r="A243" s="41"/>
      <c r="B243" s="139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140"/>
      <c r="AQ243" s="41"/>
      <c r="AR243" s="141"/>
      <c r="AS243" s="117"/>
      <c r="AT243" s="117"/>
      <c r="AU243" s="117"/>
      <c r="AV243" s="142"/>
      <c r="AW243" s="142"/>
      <c r="AX243" s="142"/>
      <c r="AY243" s="142"/>
      <c r="AZ243" s="142"/>
      <c r="BA243" s="142"/>
      <c r="BB243" s="142"/>
      <c r="BC243" s="142"/>
      <c r="BD243" s="142"/>
      <c r="BE243" s="142"/>
      <c r="BF243" s="142"/>
      <c r="BG243" s="142"/>
      <c r="BH243" s="142"/>
      <c r="BI243" s="142"/>
      <c r="BJ243" s="142"/>
      <c r="BK243" s="142"/>
      <c r="BL243" s="142"/>
      <c r="BM243" s="142"/>
      <c r="BN243" s="142"/>
      <c r="BO243" s="142"/>
      <c r="BP243" s="142"/>
      <c r="BQ243" s="142"/>
      <c r="BR243" s="142"/>
      <c r="BS243" s="142"/>
      <c r="BT243" s="142"/>
      <c r="BU243" s="142"/>
      <c r="BV243" s="142"/>
      <c r="BW243" s="142"/>
      <c r="BX243" s="142"/>
      <c r="BY243" s="142"/>
      <c r="BZ243" s="142"/>
      <c r="CA243" s="142"/>
      <c r="CB243" s="142"/>
      <c r="CC243" s="142"/>
      <c r="CD243" s="142"/>
      <c r="CE243" s="142"/>
      <c r="CF243" s="142"/>
      <c r="CG243" s="142"/>
      <c r="CH243" s="142"/>
      <c r="CI243" s="142"/>
      <c r="CJ243" s="142"/>
      <c r="CK243" s="142"/>
      <c r="CL243" s="142"/>
      <c r="CM243" s="142"/>
      <c r="CN243" s="142"/>
      <c r="CO243" s="142"/>
      <c r="CP243" s="142"/>
      <c r="CQ243" s="142"/>
      <c r="CR243" s="142"/>
      <c r="CS243" s="142"/>
      <c r="CT243" s="142"/>
      <c r="CU243" s="142"/>
      <c r="CV243" s="142"/>
      <c r="CW243" s="142"/>
      <c r="CX243" s="142"/>
      <c r="CY243" s="142"/>
      <c r="CZ243" s="142"/>
      <c r="DA243" s="142"/>
      <c r="DB243" s="142"/>
      <c r="DC243" s="142"/>
      <c r="DD243" s="142"/>
      <c r="DE243" s="142"/>
      <c r="DF243" s="142"/>
      <c r="DG243" s="142"/>
      <c r="DH243" s="142"/>
      <c r="DI243" s="142"/>
      <c r="DJ243" s="142"/>
      <c r="DK243" s="142"/>
      <c r="DL243" s="142"/>
      <c r="DM243" s="142"/>
      <c r="EG243" s="41"/>
      <c r="EH243" s="41"/>
      <c r="EI243" s="41"/>
      <c r="EJ243" s="41"/>
      <c r="EK243" s="41"/>
      <c r="EL243" s="41"/>
      <c r="EM243" s="141"/>
      <c r="EN243" s="41"/>
      <c r="EW243" s="41"/>
      <c r="EX243" s="41"/>
    </row>
    <row r="244" spans="1:154" s="143" customFormat="1" x14ac:dyDescent="0.2">
      <c r="A244" s="41"/>
      <c r="B244" s="139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140"/>
      <c r="AQ244" s="41"/>
      <c r="AR244" s="141"/>
      <c r="AS244" s="117"/>
      <c r="AT244" s="117"/>
      <c r="AU244" s="117"/>
      <c r="AV244" s="142"/>
      <c r="AW244" s="142"/>
      <c r="AX244" s="142"/>
      <c r="AY244" s="142"/>
      <c r="AZ244" s="142"/>
      <c r="BA244" s="142"/>
      <c r="BB244" s="142"/>
      <c r="BC244" s="142"/>
      <c r="BD244" s="142"/>
      <c r="BE244" s="142"/>
      <c r="BF244" s="142"/>
      <c r="BG244" s="142"/>
      <c r="BH244" s="142"/>
      <c r="BI244" s="142"/>
      <c r="BJ244" s="142"/>
      <c r="BK244" s="142"/>
      <c r="BL244" s="142"/>
      <c r="BM244" s="142"/>
      <c r="BN244" s="142"/>
      <c r="BO244" s="142"/>
      <c r="BP244" s="142"/>
      <c r="BQ244" s="142"/>
      <c r="BR244" s="142"/>
      <c r="BS244" s="142"/>
      <c r="BT244" s="142"/>
      <c r="BU244" s="142"/>
      <c r="BV244" s="142"/>
      <c r="BW244" s="142"/>
      <c r="BX244" s="142"/>
      <c r="BY244" s="142"/>
      <c r="BZ244" s="142"/>
      <c r="CA244" s="142"/>
      <c r="CB244" s="142"/>
      <c r="CC244" s="142"/>
      <c r="CD244" s="142"/>
      <c r="CE244" s="142"/>
      <c r="CF244" s="142"/>
      <c r="CG244" s="142"/>
      <c r="CH244" s="142"/>
      <c r="CI244" s="142"/>
      <c r="CJ244" s="142"/>
      <c r="CK244" s="142"/>
      <c r="CL244" s="142"/>
      <c r="CM244" s="142"/>
      <c r="CN244" s="142"/>
      <c r="CO244" s="142"/>
      <c r="CP244" s="142"/>
      <c r="CQ244" s="142"/>
      <c r="CR244" s="142"/>
      <c r="CS244" s="142"/>
      <c r="CT244" s="142"/>
      <c r="CU244" s="142"/>
      <c r="CV244" s="142"/>
      <c r="CW244" s="142"/>
      <c r="CX244" s="142"/>
      <c r="CY244" s="142"/>
      <c r="CZ244" s="142"/>
      <c r="DA244" s="142"/>
      <c r="DB244" s="142"/>
      <c r="DC244" s="142"/>
      <c r="DD244" s="142"/>
      <c r="DE244" s="142"/>
      <c r="DF244" s="142"/>
      <c r="DG244" s="142"/>
      <c r="DH244" s="142"/>
      <c r="DI244" s="142"/>
      <c r="DJ244" s="142"/>
      <c r="DK244" s="142"/>
      <c r="DL244" s="142"/>
      <c r="DM244" s="142"/>
      <c r="EG244" s="41"/>
      <c r="EH244" s="41"/>
      <c r="EI244" s="41"/>
      <c r="EJ244" s="41"/>
      <c r="EK244" s="41"/>
      <c r="EL244" s="41"/>
      <c r="EM244" s="141"/>
      <c r="EN244" s="41"/>
      <c r="EW244" s="41"/>
      <c r="EX244" s="41"/>
    </row>
    <row r="245" spans="1:154" s="143" customFormat="1" x14ac:dyDescent="0.2">
      <c r="A245" s="41"/>
      <c r="B245" s="139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140"/>
      <c r="AQ245" s="41"/>
      <c r="AR245" s="141"/>
      <c r="AS245" s="117"/>
      <c r="AT245" s="117"/>
      <c r="AU245" s="117"/>
      <c r="AV245" s="142"/>
      <c r="AW245" s="142"/>
      <c r="AX245" s="142"/>
      <c r="AY245" s="142"/>
      <c r="AZ245" s="142"/>
      <c r="BA245" s="142"/>
      <c r="BB245" s="142"/>
      <c r="BC245" s="142"/>
      <c r="BD245" s="142"/>
      <c r="BE245" s="142"/>
      <c r="BF245" s="142"/>
      <c r="BG245" s="142"/>
      <c r="BH245" s="142"/>
      <c r="BI245" s="142"/>
      <c r="BJ245" s="142"/>
      <c r="BK245" s="142"/>
      <c r="BL245" s="142"/>
      <c r="BM245" s="142"/>
      <c r="BN245" s="142"/>
      <c r="BO245" s="142"/>
      <c r="BP245" s="142"/>
      <c r="BQ245" s="142"/>
      <c r="BR245" s="142"/>
      <c r="BS245" s="142"/>
      <c r="BT245" s="142"/>
      <c r="BU245" s="142"/>
      <c r="BV245" s="142"/>
      <c r="BW245" s="142"/>
      <c r="BX245" s="142"/>
      <c r="BY245" s="142"/>
      <c r="BZ245" s="142"/>
      <c r="CA245" s="142"/>
      <c r="CB245" s="142"/>
      <c r="CC245" s="142"/>
      <c r="CD245" s="142"/>
      <c r="CE245" s="142"/>
      <c r="CF245" s="142"/>
      <c r="CG245" s="142"/>
      <c r="CH245" s="142"/>
      <c r="CI245" s="142"/>
      <c r="CJ245" s="142"/>
      <c r="CK245" s="142"/>
      <c r="CL245" s="142"/>
      <c r="CM245" s="142"/>
      <c r="CN245" s="142"/>
      <c r="CO245" s="142"/>
      <c r="CP245" s="142"/>
      <c r="CQ245" s="142"/>
      <c r="CR245" s="142"/>
      <c r="CS245" s="142"/>
      <c r="CT245" s="142"/>
      <c r="CU245" s="142"/>
      <c r="CV245" s="142"/>
      <c r="CW245" s="142"/>
      <c r="CX245" s="142"/>
      <c r="CY245" s="142"/>
      <c r="CZ245" s="142"/>
      <c r="DA245" s="142"/>
      <c r="DB245" s="142"/>
      <c r="DC245" s="142"/>
      <c r="DD245" s="142"/>
      <c r="DE245" s="142"/>
      <c r="DF245" s="142"/>
      <c r="DG245" s="142"/>
      <c r="DH245" s="142"/>
      <c r="DI245" s="142"/>
      <c r="DJ245" s="142"/>
      <c r="DK245" s="142"/>
      <c r="DL245" s="142"/>
      <c r="DM245" s="142"/>
      <c r="EG245" s="41"/>
      <c r="EH245" s="41"/>
      <c r="EI245" s="41"/>
      <c r="EJ245" s="41"/>
      <c r="EK245" s="41"/>
      <c r="EL245" s="41"/>
      <c r="EM245" s="141"/>
      <c r="EN245" s="41"/>
      <c r="EW245" s="41"/>
      <c r="EX245" s="41"/>
    </row>
    <row r="246" spans="1:154" s="143" customFormat="1" x14ac:dyDescent="0.2">
      <c r="A246" s="41"/>
      <c r="B246" s="139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140"/>
      <c r="AQ246" s="41"/>
      <c r="AR246" s="141"/>
      <c r="AS246" s="117"/>
      <c r="AT246" s="117"/>
      <c r="AU246" s="117"/>
      <c r="AV246" s="142"/>
      <c r="AW246" s="142"/>
      <c r="AX246" s="142"/>
      <c r="AY246" s="142"/>
      <c r="AZ246" s="142"/>
      <c r="BA246" s="142"/>
      <c r="BB246" s="142"/>
      <c r="BC246" s="142"/>
      <c r="BD246" s="142"/>
      <c r="BE246" s="142"/>
      <c r="BF246" s="142"/>
      <c r="BG246" s="142"/>
      <c r="BH246" s="142"/>
      <c r="BI246" s="142"/>
      <c r="BJ246" s="142"/>
      <c r="BK246" s="142"/>
      <c r="BL246" s="142"/>
      <c r="BM246" s="142"/>
      <c r="BN246" s="142"/>
      <c r="BO246" s="142"/>
      <c r="BP246" s="142"/>
      <c r="BQ246" s="142"/>
      <c r="BR246" s="142"/>
      <c r="BS246" s="142"/>
      <c r="BT246" s="142"/>
      <c r="BU246" s="142"/>
      <c r="BV246" s="142"/>
      <c r="BW246" s="142"/>
      <c r="BX246" s="142"/>
      <c r="BY246" s="142"/>
      <c r="BZ246" s="142"/>
      <c r="CA246" s="142"/>
      <c r="CB246" s="142"/>
      <c r="CC246" s="142"/>
      <c r="CD246" s="142"/>
      <c r="CE246" s="142"/>
      <c r="CF246" s="142"/>
      <c r="CG246" s="142"/>
      <c r="CH246" s="142"/>
      <c r="CI246" s="142"/>
      <c r="CJ246" s="142"/>
      <c r="CK246" s="142"/>
      <c r="CL246" s="142"/>
      <c r="CM246" s="142"/>
      <c r="CN246" s="142"/>
      <c r="CO246" s="142"/>
      <c r="CP246" s="142"/>
      <c r="CQ246" s="142"/>
      <c r="CR246" s="142"/>
      <c r="CS246" s="142"/>
      <c r="CT246" s="142"/>
      <c r="CU246" s="142"/>
      <c r="CV246" s="142"/>
      <c r="CW246" s="142"/>
      <c r="CX246" s="142"/>
      <c r="CY246" s="142"/>
      <c r="CZ246" s="142"/>
      <c r="DA246" s="142"/>
      <c r="DB246" s="142"/>
      <c r="DC246" s="142"/>
      <c r="DD246" s="142"/>
      <c r="DE246" s="142"/>
      <c r="DF246" s="142"/>
      <c r="DG246" s="142"/>
      <c r="DH246" s="142"/>
      <c r="DI246" s="142"/>
      <c r="DJ246" s="142"/>
      <c r="DK246" s="142"/>
      <c r="DL246" s="142"/>
      <c r="DM246" s="142"/>
      <c r="EG246" s="41"/>
      <c r="EH246" s="41"/>
      <c r="EI246" s="41"/>
      <c r="EJ246" s="41"/>
      <c r="EK246" s="41"/>
      <c r="EL246" s="41"/>
      <c r="EM246" s="141"/>
      <c r="EN246" s="41"/>
      <c r="EW246" s="41"/>
      <c r="EX246" s="41"/>
    </row>
    <row r="247" spans="1:154" s="143" customFormat="1" x14ac:dyDescent="0.2">
      <c r="A247" s="41"/>
      <c r="B247" s="139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140"/>
      <c r="AQ247" s="41"/>
      <c r="AR247" s="141"/>
      <c r="AS247" s="117"/>
      <c r="AT247" s="117"/>
      <c r="AU247" s="117"/>
      <c r="AV247" s="142"/>
      <c r="AW247" s="142"/>
      <c r="AX247" s="142"/>
      <c r="AY247" s="142"/>
      <c r="AZ247" s="142"/>
      <c r="BA247" s="142"/>
      <c r="BB247" s="142"/>
      <c r="BC247" s="142"/>
      <c r="BD247" s="142"/>
      <c r="BE247" s="142"/>
      <c r="BF247" s="142"/>
      <c r="BG247" s="142"/>
      <c r="BH247" s="142"/>
      <c r="BI247" s="142"/>
      <c r="BJ247" s="142"/>
      <c r="BK247" s="142"/>
      <c r="BL247" s="142"/>
      <c r="BM247" s="142"/>
      <c r="BN247" s="142"/>
      <c r="BO247" s="142"/>
      <c r="BP247" s="142"/>
      <c r="BQ247" s="142"/>
      <c r="BR247" s="142"/>
      <c r="BS247" s="142"/>
      <c r="BT247" s="142"/>
      <c r="BU247" s="142"/>
      <c r="BV247" s="142"/>
      <c r="BW247" s="142"/>
      <c r="BX247" s="142"/>
      <c r="BY247" s="142"/>
      <c r="BZ247" s="142"/>
      <c r="CA247" s="142"/>
      <c r="CB247" s="142"/>
      <c r="CC247" s="142"/>
      <c r="CD247" s="142"/>
      <c r="CE247" s="142"/>
      <c r="CF247" s="142"/>
      <c r="CG247" s="142"/>
      <c r="CH247" s="142"/>
      <c r="CI247" s="142"/>
      <c r="CJ247" s="142"/>
      <c r="CK247" s="142"/>
      <c r="CL247" s="142"/>
      <c r="CM247" s="142"/>
      <c r="CN247" s="142"/>
      <c r="CO247" s="142"/>
      <c r="CP247" s="142"/>
      <c r="CQ247" s="142"/>
      <c r="CR247" s="142"/>
      <c r="CS247" s="142"/>
      <c r="CT247" s="142"/>
      <c r="CU247" s="142"/>
      <c r="CV247" s="142"/>
      <c r="CW247" s="142"/>
      <c r="CX247" s="142"/>
      <c r="CY247" s="142"/>
      <c r="CZ247" s="142"/>
      <c r="DA247" s="142"/>
      <c r="DB247" s="142"/>
      <c r="DC247" s="142"/>
      <c r="DD247" s="142"/>
      <c r="DE247" s="142"/>
      <c r="DF247" s="142"/>
      <c r="DG247" s="142"/>
      <c r="DH247" s="142"/>
      <c r="DI247" s="142"/>
      <c r="DJ247" s="142"/>
      <c r="DK247" s="142"/>
      <c r="DL247" s="142"/>
      <c r="DM247" s="142"/>
      <c r="EG247" s="41"/>
      <c r="EH247" s="41"/>
      <c r="EI247" s="41"/>
      <c r="EJ247" s="41"/>
      <c r="EK247" s="41"/>
      <c r="EL247" s="41"/>
      <c r="EM247" s="141"/>
      <c r="EN247" s="41"/>
      <c r="EW247" s="41"/>
      <c r="EX247" s="41"/>
    </row>
    <row r="248" spans="1:154" s="143" customFormat="1" x14ac:dyDescent="0.2">
      <c r="A248" s="41"/>
      <c r="B248" s="139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140"/>
      <c r="AQ248" s="41"/>
      <c r="AR248" s="141"/>
      <c r="AS248" s="117"/>
      <c r="AT248" s="117"/>
      <c r="AU248" s="117"/>
      <c r="AV248" s="142"/>
      <c r="AW248" s="142"/>
      <c r="AX248" s="142"/>
      <c r="AY248" s="142"/>
      <c r="AZ248" s="142"/>
      <c r="BA248" s="142"/>
      <c r="BB248" s="142"/>
      <c r="BC248" s="142"/>
      <c r="BD248" s="142"/>
      <c r="BE248" s="142"/>
      <c r="BF248" s="142"/>
      <c r="BG248" s="142"/>
      <c r="BH248" s="142"/>
      <c r="BI248" s="142"/>
      <c r="BJ248" s="142"/>
      <c r="BK248" s="142"/>
      <c r="BL248" s="142"/>
      <c r="BM248" s="142"/>
      <c r="BN248" s="142"/>
      <c r="BO248" s="142"/>
      <c r="BP248" s="142"/>
      <c r="BQ248" s="142"/>
      <c r="BR248" s="142"/>
      <c r="BS248" s="142"/>
      <c r="BT248" s="142"/>
      <c r="BU248" s="142"/>
      <c r="BV248" s="142"/>
      <c r="BW248" s="142"/>
      <c r="BX248" s="142"/>
      <c r="BY248" s="142"/>
      <c r="BZ248" s="142"/>
      <c r="CA248" s="142"/>
      <c r="CB248" s="142"/>
      <c r="CC248" s="142"/>
      <c r="CD248" s="142"/>
      <c r="CE248" s="142"/>
      <c r="CF248" s="142"/>
      <c r="CG248" s="142"/>
      <c r="CH248" s="142"/>
      <c r="CI248" s="142"/>
      <c r="CJ248" s="142"/>
      <c r="CK248" s="142"/>
      <c r="CL248" s="142"/>
      <c r="CM248" s="142"/>
      <c r="CN248" s="142"/>
      <c r="CO248" s="142"/>
      <c r="CP248" s="142"/>
      <c r="CQ248" s="142"/>
      <c r="CR248" s="142"/>
      <c r="CS248" s="142"/>
      <c r="CT248" s="142"/>
      <c r="CU248" s="142"/>
      <c r="CV248" s="142"/>
      <c r="CW248" s="142"/>
      <c r="CX248" s="142"/>
      <c r="CY248" s="142"/>
      <c r="CZ248" s="142"/>
      <c r="DA248" s="142"/>
      <c r="DB248" s="142"/>
      <c r="DC248" s="142"/>
      <c r="DD248" s="142"/>
      <c r="DE248" s="142"/>
      <c r="DF248" s="142"/>
      <c r="DG248" s="142"/>
      <c r="DH248" s="142"/>
      <c r="DI248" s="142"/>
      <c r="DJ248" s="142"/>
      <c r="DK248" s="142"/>
      <c r="DL248" s="142"/>
      <c r="DM248" s="142"/>
      <c r="EG248" s="41"/>
      <c r="EH248" s="41"/>
      <c r="EI248" s="41"/>
      <c r="EJ248" s="41"/>
      <c r="EK248" s="41"/>
      <c r="EL248" s="41"/>
      <c r="EM248" s="141"/>
      <c r="EN248" s="41"/>
      <c r="EW248" s="41"/>
      <c r="EX248" s="41"/>
    </row>
    <row r="249" spans="1:154" s="143" customFormat="1" x14ac:dyDescent="0.2">
      <c r="A249" s="41"/>
      <c r="B249" s="139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140"/>
      <c r="AQ249" s="41"/>
      <c r="AR249" s="141"/>
      <c r="AS249" s="117"/>
      <c r="AT249" s="117"/>
      <c r="AU249" s="117"/>
      <c r="AV249" s="142"/>
      <c r="AW249" s="142"/>
      <c r="AX249" s="142"/>
      <c r="AY249" s="142"/>
      <c r="AZ249" s="142"/>
      <c r="BA249" s="142"/>
      <c r="BB249" s="142"/>
      <c r="BC249" s="142"/>
      <c r="BD249" s="142"/>
      <c r="BE249" s="142"/>
      <c r="BF249" s="142"/>
      <c r="BG249" s="142"/>
      <c r="BH249" s="142"/>
      <c r="BI249" s="142"/>
      <c r="BJ249" s="142"/>
      <c r="BK249" s="142"/>
      <c r="BL249" s="142"/>
      <c r="BM249" s="142"/>
      <c r="BN249" s="142"/>
      <c r="BO249" s="142"/>
      <c r="BP249" s="142"/>
      <c r="BQ249" s="142"/>
      <c r="BR249" s="142"/>
      <c r="BS249" s="142"/>
      <c r="BT249" s="142"/>
      <c r="BU249" s="142"/>
      <c r="BV249" s="142"/>
      <c r="BW249" s="142"/>
      <c r="BX249" s="142"/>
      <c r="BY249" s="142"/>
      <c r="BZ249" s="142"/>
      <c r="CA249" s="142"/>
      <c r="CB249" s="142"/>
      <c r="CC249" s="142"/>
      <c r="CD249" s="142"/>
      <c r="CE249" s="142"/>
      <c r="CF249" s="142"/>
      <c r="CG249" s="142"/>
      <c r="CH249" s="142"/>
      <c r="CI249" s="142"/>
      <c r="CJ249" s="142"/>
      <c r="CK249" s="142"/>
      <c r="CL249" s="142"/>
      <c r="CM249" s="142"/>
      <c r="CN249" s="142"/>
      <c r="CO249" s="142"/>
      <c r="CP249" s="142"/>
      <c r="CQ249" s="142"/>
      <c r="CR249" s="142"/>
      <c r="CS249" s="142"/>
      <c r="CT249" s="142"/>
      <c r="CU249" s="142"/>
      <c r="CV249" s="142"/>
      <c r="CW249" s="142"/>
      <c r="CX249" s="142"/>
      <c r="CY249" s="142"/>
      <c r="CZ249" s="142"/>
      <c r="DA249" s="142"/>
      <c r="DB249" s="142"/>
      <c r="DC249" s="142"/>
      <c r="DD249" s="142"/>
      <c r="DE249" s="142"/>
      <c r="DF249" s="142"/>
      <c r="DG249" s="142"/>
      <c r="DH249" s="142"/>
      <c r="DI249" s="142"/>
      <c r="DJ249" s="142"/>
      <c r="DK249" s="142"/>
      <c r="DL249" s="142"/>
      <c r="DM249" s="142"/>
      <c r="EG249" s="41"/>
      <c r="EH249" s="41"/>
      <c r="EI249" s="41"/>
      <c r="EJ249" s="41"/>
      <c r="EK249" s="41"/>
      <c r="EL249" s="41"/>
      <c r="EM249" s="141"/>
      <c r="EN249" s="41"/>
      <c r="EW249" s="41"/>
      <c r="EX249" s="41"/>
    </row>
    <row r="250" spans="1:154" s="143" customFormat="1" x14ac:dyDescent="0.2">
      <c r="A250" s="41"/>
      <c r="B250" s="139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140"/>
      <c r="AQ250" s="41"/>
      <c r="AR250" s="141"/>
      <c r="AS250" s="117"/>
      <c r="AT250" s="117"/>
      <c r="AU250" s="117"/>
      <c r="AV250" s="142"/>
      <c r="AW250" s="142"/>
      <c r="AX250" s="142"/>
      <c r="AY250" s="142"/>
      <c r="AZ250" s="142"/>
      <c r="BA250" s="142"/>
      <c r="BB250" s="142"/>
      <c r="BC250" s="142"/>
      <c r="BD250" s="142"/>
      <c r="BE250" s="142"/>
      <c r="BF250" s="142"/>
      <c r="BG250" s="142"/>
      <c r="BH250" s="142"/>
      <c r="BI250" s="142"/>
      <c r="BJ250" s="142"/>
      <c r="BK250" s="142"/>
      <c r="BL250" s="142"/>
      <c r="BM250" s="142"/>
      <c r="BN250" s="142"/>
      <c r="BO250" s="142"/>
      <c r="BP250" s="142"/>
      <c r="BQ250" s="142"/>
      <c r="BR250" s="142"/>
      <c r="BS250" s="142"/>
      <c r="BT250" s="142"/>
      <c r="BU250" s="142"/>
      <c r="BV250" s="142"/>
      <c r="BW250" s="142"/>
      <c r="BX250" s="142"/>
      <c r="BY250" s="142"/>
      <c r="BZ250" s="142"/>
      <c r="CA250" s="142"/>
      <c r="CB250" s="142"/>
      <c r="CC250" s="142"/>
      <c r="CD250" s="142"/>
      <c r="CE250" s="142"/>
      <c r="CF250" s="142"/>
      <c r="CG250" s="142"/>
      <c r="CH250" s="142"/>
      <c r="CI250" s="142"/>
      <c r="CJ250" s="142"/>
      <c r="CK250" s="142"/>
      <c r="CL250" s="142"/>
      <c r="CM250" s="142"/>
      <c r="CN250" s="142"/>
      <c r="CO250" s="142"/>
      <c r="CP250" s="142"/>
      <c r="CQ250" s="142"/>
      <c r="CR250" s="142"/>
      <c r="CS250" s="142"/>
      <c r="CT250" s="142"/>
      <c r="CU250" s="142"/>
      <c r="CV250" s="142"/>
      <c r="CW250" s="142"/>
      <c r="CX250" s="142"/>
      <c r="CY250" s="142"/>
      <c r="CZ250" s="142"/>
      <c r="DA250" s="142"/>
      <c r="DB250" s="142"/>
      <c r="DC250" s="142"/>
      <c r="DD250" s="142"/>
      <c r="DE250" s="142"/>
      <c r="DF250" s="142"/>
      <c r="DG250" s="142"/>
      <c r="DH250" s="142"/>
      <c r="DI250" s="142"/>
      <c r="DJ250" s="142"/>
      <c r="DK250" s="142"/>
      <c r="DL250" s="142"/>
      <c r="DM250" s="142"/>
      <c r="EG250" s="41"/>
      <c r="EH250" s="41"/>
      <c r="EI250" s="41"/>
      <c r="EJ250" s="41"/>
      <c r="EK250" s="41"/>
      <c r="EL250" s="41"/>
      <c r="EM250" s="141"/>
      <c r="EN250" s="41"/>
      <c r="EW250" s="41"/>
      <c r="EX250" s="41"/>
    </row>
    <row r="251" spans="1:154" s="143" customFormat="1" x14ac:dyDescent="0.2">
      <c r="A251" s="41"/>
      <c r="B251" s="139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140"/>
      <c r="AQ251" s="41"/>
      <c r="AR251" s="141"/>
      <c r="AS251" s="117"/>
      <c r="AT251" s="117"/>
      <c r="AU251" s="117"/>
      <c r="AV251" s="142"/>
      <c r="AW251" s="142"/>
      <c r="AX251" s="142"/>
      <c r="AY251" s="142"/>
      <c r="AZ251" s="142"/>
      <c r="BA251" s="142"/>
      <c r="BB251" s="142"/>
      <c r="BC251" s="142"/>
      <c r="BD251" s="142"/>
      <c r="BE251" s="142"/>
      <c r="BF251" s="142"/>
      <c r="BG251" s="142"/>
      <c r="BH251" s="142"/>
      <c r="BI251" s="142"/>
      <c r="BJ251" s="142"/>
      <c r="BK251" s="142"/>
      <c r="BL251" s="142"/>
      <c r="BM251" s="142"/>
      <c r="BN251" s="142"/>
      <c r="BO251" s="142"/>
      <c r="BP251" s="142"/>
      <c r="BQ251" s="142"/>
      <c r="BR251" s="142"/>
      <c r="BS251" s="142"/>
      <c r="BT251" s="142"/>
      <c r="BU251" s="142"/>
      <c r="BV251" s="142"/>
      <c r="BW251" s="142"/>
      <c r="BX251" s="142"/>
      <c r="BY251" s="142"/>
      <c r="BZ251" s="142"/>
      <c r="CA251" s="142"/>
      <c r="CB251" s="142"/>
      <c r="CC251" s="142"/>
      <c r="CD251" s="142"/>
      <c r="CE251" s="142"/>
      <c r="CF251" s="142"/>
      <c r="CG251" s="142"/>
      <c r="CH251" s="142"/>
      <c r="CI251" s="142"/>
      <c r="CJ251" s="142"/>
      <c r="CK251" s="142"/>
      <c r="CL251" s="142"/>
      <c r="CM251" s="142"/>
      <c r="CN251" s="142"/>
      <c r="CO251" s="142"/>
      <c r="CP251" s="142"/>
      <c r="CQ251" s="142"/>
      <c r="CR251" s="142"/>
      <c r="CS251" s="142"/>
      <c r="CT251" s="142"/>
      <c r="CU251" s="142"/>
      <c r="CV251" s="142"/>
      <c r="CW251" s="142"/>
      <c r="CX251" s="142"/>
      <c r="CY251" s="142"/>
      <c r="CZ251" s="142"/>
      <c r="DA251" s="142"/>
      <c r="DB251" s="142"/>
      <c r="DC251" s="142"/>
      <c r="DD251" s="142"/>
      <c r="DE251" s="142"/>
      <c r="DF251" s="142"/>
      <c r="DG251" s="142"/>
      <c r="DH251" s="142"/>
      <c r="DI251" s="142"/>
      <c r="DJ251" s="142"/>
      <c r="DK251" s="142"/>
      <c r="DL251" s="142"/>
      <c r="DM251" s="142"/>
      <c r="EG251" s="41"/>
      <c r="EH251" s="41"/>
      <c r="EI251" s="41"/>
      <c r="EJ251" s="41"/>
      <c r="EK251" s="41"/>
      <c r="EL251" s="41"/>
      <c r="EM251" s="141"/>
      <c r="EN251" s="41"/>
      <c r="EW251" s="41"/>
      <c r="EX251" s="41"/>
    </row>
    <row r="252" spans="1:154" s="143" customFormat="1" x14ac:dyDescent="0.2">
      <c r="A252" s="41"/>
      <c r="B252" s="139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140"/>
      <c r="AQ252" s="41"/>
      <c r="AR252" s="141"/>
      <c r="AS252" s="117"/>
      <c r="AT252" s="117"/>
      <c r="AU252" s="117"/>
      <c r="AV252" s="142"/>
      <c r="AW252" s="142"/>
      <c r="AX252" s="142"/>
      <c r="AY252" s="142"/>
      <c r="AZ252" s="142"/>
      <c r="BA252" s="142"/>
      <c r="BB252" s="142"/>
      <c r="BC252" s="142"/>
      <c r="BD252" s="142"/>
      <c r="BE252" s="142"/>
      <c r="BF252" s="142"/>
      <c r="BG252" s="142"/>
      <c r="BH252" s="142"/>
      <c r="BI252" s="142"/>
      <c r="BJ252" s="142"/>
      <c r="BK252" s="142"/>
      <c r="BL252" s="142"/>
      <c r="BM252" s="142"/>
      <c r="BN252" s="142"/>
      <c r="BO252" s="142"/>
      <c r="BP252" s="142"/>
      <c r="BQ252" s="142"/>
      <c r="BR252" s="142"/>
      <c r="BS252" s="142"/>
      <c r="BT252" s="142"/>
      <c r="BU252" s="142"/>
      <c r="BV252" s="142"/>
      <c r="BW252" s="142"/>
      <c r="BX252" s="142"/>
      <c r="BY252" s="142"/>
      <c r="BZ252" s="142"/>
      <c r="CA252" s="142"/>
      <c r="CB252" s="142"/>
      <c r="CC252" s="142"/>
      <c r="CD252" s="142"/>
      <c r="CE252" s="142"/>
      <c r="CF252" s="142"/>
      <c r="CG252" s="142"/>
      <c r="CH252" s="142"/>
      <c r="CI252" s="142"/>
      <c r="CJ252" s="142"/>
      <c r="CK252" s="142"/>
      <c r="CL252" s="142"/>
      <c r="CM252" s="142"/>
      <c r="CN252" s="142"/>
      <c r="CO252" s="142"/>
      <c r="CP252" s="142"/>
      <c r="CQ252" s="142"/>
      <c r="CR252" s="142"/>
      <c r="CS252" s="142"/>
      <c r="CT252" s="142"/>
      <c r="CU252" s="142"/>
      <c r="CV252" s="142"/>
      <c r="CW252" s="142"/>
      <c r="CX252" s="142"/>
      <c r="CY252" s="142"/>
      <c r="CZ252" s="142"/>
      <c r="DA252" s="142"/>
      <c r="DB252" s="142"/>
      <c r="DC252" s="142"/>
      <c r="DD252" s="142"/>
      <c r="DE252" s="142"/>
      <c r="DF252" s="142"/>
      <c r="DG252" s="142"/>
      <c r="DH252" s="142"/>
      <c r="DI252" s="142"/>
      <c r="DJ252" s="142"/>
      <c r="DK252" s="142"/>
      <c r="DL252" s="142"/>
      <c r="DM252" s="142"/>
      <c r="EG252" s="41"/>
      <c r="EH252" s="41"/>
      <c r="EI252" s="41"/>
      <c r="EJ252" s="41"/>
      <c r="EK252" s="41"/>
      <c r="EL252" s="41"/>
      <c r="EM252" s="141"/>
      <c r="EN252" s="41"/>
      <c r="EW252" s="41"/>
      <c r="EX252" s="41"/>
    </row>
    <row r="253" spans="1:154" s="143" customFormat="1" x14ac:dyDescent="0.2">
      <c r="A253" s="41"/>
      <c r="B253" s="139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140"/>
      <c r="AQ253" s="41"/>
      <c r="AR253" s="141"/>
      <c r="AS253" s="117"/>
      <c r="AT253" s="117"/>
      <c r="AU253" s="117"/>
      <c r="AV253" s="142"/>
      <c r="AW253" s="142"/>
      <c r="AX253" s="142"/>
      <c r="AY253" s="142"/>
      <c r="AZ253" s="142"/>
      <c r="BA253" s="142"/>
      <c r="BB253" s="142"/>
      <c r="BC253" s="142"/>
      <c r="BD253" s="142"/>
      <c r="BE253" s="142"/>
      <c r="BF253" s="142"/>
      <c r="BG253" s="142"/>
      <c r="BH253" s="142"/>
      <c r="BI253" s="142"/>
      <c r="BJ253" s="142"/>
      <c r="BK253" s="142"/>
      <c r="BL253" s="142"/>
      <c r="BM253" s="142"/>
      <c r="BN253" s="142"/>
      <c r="BO253" s="142"/>
      <c r="BP253" s="142"/>
      <c r="BQ253" s="142"/>
      <c r="BR253" s="142"/>
      <c r="BS253" s="142"/>
      <c r="BT253" s="142"/>
      <c r="BU253" s="142"/>
      <c r="BV253" s="142"/>
      <c r="BW253" s="142"/>
      <c r="BX253" s="142"/>
      <c r="BY253" s="142"/>
      <c r="BZ253" s="142"/>
      <c r="CA253" s="142"/>
      <c r="CB253" s="142"/>
      <c r="CC253" s="142"/>
      <c r="CD253" s="142"/>
      <c r="CE253" s="142"/>
      <c r="CF253" s="142"/>
      <c r="CG253" s="142"/>
      <c r="CH253" s="142"/>
      <c r="CI253" s="142"/>
      <c r="CJ253" s="142"/>
      <c r="CK253" s="142"/>
      <c r="CL253" s="142"/>
      <c r="CM253" s="142"/>
      <c r="CN253" s="142"/>
      <c r="CO253" s="142"/>
      <c r="CP253" s="142"/>
      <c r="CQ253" s="142"/>
      <c r="CR253" s="142"/>
      <c r="CS253" s="142"/>
      <c r="CT253" s="142"/>
      <c r="CU253" s="142"/>
      <c r="CV253" s="142"/>
      <c r="CW253" s="142"/>
      <c r="CX253" s="142"/>
      <c r="CY253" s="142"/>
      <c r="CZ253" s="142"/>
      <c r="DA253" s="142"/>
      <c r="DB253" s="142"/>
      <c r="DC253" s="142"/>
      <c r="DD253" s="142"/>
      <c r="DE253" s="142"/>
      <c r="DF253" s="142"/>
      <c r="DG253" s="142"/>
      <c r="DH253" s="142"/>
      <c r="DI253" s="142"/>
      <c r="DJ253" s="142"/>
      <c r="DK253" s="142"/>
      <c r="DL253" s="142"/>
      <c r="DM253" s="142"/>
      <c r="EG253" s="41"/>
      <c r="EH253" s="41"/>
      <c r="EI253" s="41"/>
      <c r="EJ253" s="41"/>
      <c r="EK253" s="41"/>
      <c r="EL253" s="41"/>
      <c r="EM253" s="141"/>
      <c r="EN253" s="41"/>
      <c r="EW253" s="41"/>
      <c r="EX253" s="41"/>
    </row>
    <row r="254" spans="1:154" s="143" customFormat="1" x14ac:dyDescent="0.2">
      <c r="A254" s="41"/>
      <c r="B254" s="139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140"/>
      <c r="AQ254" s="41"/>
      <c r="AR254" s="141"/>
      <c r="AS254" s="117"/>
      <c r="AT254" s="117"/>
      <c r="AU254" s="117"/>
      <c r="AV254" s="142"/>
      <c r="AW254" s="142"/>
      <c r="AX254" s="142"/>
      <c r="AY254" s="142"/>
      <c r="AZ254" s="142"/>
      <c r="BA254" s="142"/>
      <c r="BB254" s="142"/>
      <c r="BC254" s="142"/>
      <c r="BD254" s="142"/>
      <c r="BE254" s="142"/>
      <c r="BF254" s="142"/>
      <c r="BG254" s="142"/>
      <c r="BH254" s="142"/>
      <c r="BI254" s="142"/>
      <c r="BJ254" s="142"/>
      <c r="BK254" s="142"/>
      <c r="BL254" s="142"/>
      <c r="BM254" s="142"/>
      <c r="BN254" s="142"/>
      <c r="BO254" s="142"/>
      <c r="BP254" s="142"/>
      <c r="BQ254" s="142"/>
      <c r="BR254" s="142"/>
      <c r="BS254" s="142"/>
      <c r="BT254" s="142"/>
      <c r="BU254" s="142"/>
      <c r="BV254" s="142"/>
      <c r="BW254" s="142"/>
      <c r="BX254" s="142"/>
      <c r="BY254" s="142"/>
      <c r="BZ254" s="142"/>
      <c r="CA254" s="142"/>
      <c r="CB254" s="142"/>
      <c r="CC254" s="142"/>
      <c r="CD254" s="142"/>
      <c r="CE254" s="142"/>
      <c r="CF254" s="142"/>
      <c r="CG254" s="142"/>
      <c r="CH254" s="142"/>
      <c r="CI254" s="142"/>
      <c r="CJ254" s="142"/>
      <c r="CK254" s="142"/>
      <c r="CL254" s="142"/>
      <c r="CM254" s="142"/>
      <c r="CN254" s="142"/>
      <c r="CO254" s="142"/>
      <c r="CP254" s="142"/>
      <c r="CQ254" s="142"/>
      <c r="CR254" s="142"/>
      <c r="CS254" s="142"/>
      <c r="CT254" s="142"/>
      <c r="CU254" s="142"/>
      <c r="CV254" s="142"/>
      <c r="CW254" s="142"/>
      <c r="CX254" s="142"/>
      <c r="CY254" s="142"/>
      <c r="CZ254" s="142"/>
      <c r="DA254" s="142"/>
      <c r="DB254" s="142"/>
      <c r="DC254" s="142"/>
      <c r="DD254" s="142"/>
      <c r="DE254" s="142"/>
      <c r="DF254" s="142"/>
      <c r="DG254" s="142"/>
      <c r="DH254" s="142"/>
      <c r="DI254" s="142"/>
      <c r="DJ254" s="142"/>
      <c r="DK254" s="142"/>
      <c r="DL254" s="142"/>
      <c r="DM254" s="142"/>
      <c r="EG254" s="41"/>
      <c r="EH254" s="41"/>
      <c r="EI254" s="41"/>
      <c r="EJ254" s="41"/>
      <c r="EK254" s="41"/>
      <c r="EL254" s="41"/>
      <c r="EM254" s="141"/>
      <c r="EN254" s="41"/>
      <c r="EW254" s="41"/>
      <c r="EX254" s="41"/>
    </row>
    <row r="255" spans="1:154" s="143" customFormat="1" x14ac:dyDescent="0.2">
      <c r="A255" s="41"/>
      <c r="B255" s="139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140"/>
      <c r="AQ255" s="41"/>
      <c r="AR255" s="141"/>
      <c r="AS255" s="117"/>
      <c r="AT255" s="117"/>
      <c r="AU255" s="117"/>
      <c r="AV255" s="142"/>
      <c r="AW255" s="142"/>
      <c r="AX255" s="142"/>
      <c r="AY255" s="142"/>
      <c r="AZ255" s="142"/>
      <c r="BA255" s="142"/>
      <c r="BB255" s="142"/>
      <c r="BC255" s="142"/>
      <c r="BD255" s="142"/>
      <c r="BE255" s="142"/>
      <c r="BF255" s="142"/>
      <c r="BG255" s="142"/>
      <c r="BH255" s="142"/>
      <c r="BI255" s="142"/>
      <c r="BJ255" s="142"/>
      <c r="BK255" s="142"/>
      <c r="BL255" s="142"/>
      <c r="BM255" s="142"/>
      <c r="BN255" s="142"/>
      <c r="BO255" s="142"/>
      <c r="BP255" s="142"/>
      <c r="BQ255" s="142"/>
      <c r="BR255" s="142"/>
      <c r="BS255" s="142"/>
      <c r="BT255" s="142"/>
      <c r="BU255" s="142"/>
      <c r="BV255" s="142"/>
      <c r="BW255" s="142"/>
      <c r="BX255" s="142"/>
      <c r="BY255" s="142"/>
      <c r="BZ255" s="142"/>
      <c r="CA255" s="142"/>
      <c r="CB255" s="142"/>
      <c r="CC255" s="142"/>
      <c r="CD255" s="142"/>
      <c r="CE255" s="142"/>
      <c r="CF255" s="142"/>
      <c r="CG255" s="142"/>
      <c r="CH255" s="142"/>
      <c r="CI255" s="142"/>
      <c r="CJ255" s="142"/>
      <c r="CK255" s="142"/>
      <c r="CL255" s="142"/>
      <c r="CM255" s="142"/>
      <c r="CN255" s="142"/>
      <c r="CO255" s="142"/>
      <c r="CP255" s="142"/>
      <c r="CQ255" s="142"/>
      <c r="CR255" s="142"/>
      <c r="CS255" s="142"/>
      <c r="CT255" s="142"/>
      <c r="CU255" s="142"/>
      <c r="CV255" s="142"/>
      <c r="CW255" s="142"/>
      <c r="CX255" s="142"/>
      <c r="CY255" s="142"/>
      <c r="CZ255" s="142"/>
      <c r="DA255" s="142"/>
      <c r="DB255" s="142"/>
      <c r="DC255" s="142"/>
      <c r="DD255" s="142"/>
      <c r="DE255" s="142"/>
      <c r="DF255" s="142"/>
      <c r="DG255" s="142"/>
      <c r="DH255" s="142"/>
      <c r="DI255" s="142"/>
      <c r="DJ255" s="142"/>
      <c r="DK255" s="142"/>
      <c r="DL255" s="142"/>
      <c r="DM255" s="142"/>
      <c r="EG255" s="41"/>
      <c r="EH255" s="41"/>
      <c r="EI255" s="41"/>
      <c r="EJ255" s="41"/>
      <c r="EK255" s="41"/>
      <c r="EL255" s="41"/>
      <c r="EM255" s="141"/>
      <c r="EN255" s="41"/>
      <c r="EW255" s="41"/>
      <c r="EX255" s="41"/>
    </row>
    <row r="256" spans="1:154" s="143" customFormat="1" x14ac:dyDescent="0.2">
      <c r="A256" s="41"/>
      <c r="B256" s="139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140"/>
      <c r="AQ256" s="41"/>
      <c r="AR256" s="141"/>
      <c r="AS256" s="117"/>
      <c r="AT256" s="117"/>
      <c r="AU256" s="117"/>
      <c r="AV256" s="142"/>
      <c r="AW256" s="142"/>
      <c r="AX256" s="142"/>
      <c r="AY256" s="142"/>
      <c r="AZ256" s="142"/>
      <c r="BA256" s="142"/>
      <c r="BB256" s="142"/>
      <c r="BC256" s="142"/>
      <c r="BD256" s="142"/>
      <c r="BE256" s="142"/>
      <c r="BF256" s="142"/>
      <c r="BG256" s="142"/>
      <c r="BH256" s="142"/>
      <c r="BI256" s="142"/>
      <c r="BJ256" s="142"/>
      <c r="BK256" s="142"/>
      <c r="BL256" s="142"/>
      <c r="BM256" s="142"/>
      <c r="BN256" s="142"/>
      <c r="BO256" s="142"/>
      <c r="BP256" s="142"/>
      <c r="BQ256" s="142"/>
      <c r="BR256" s="142"/>
      <c r="BS256" s="142"/>
      <c r="BT256" s="142"/>
      <c r="BU256" s="142"/>
      <c r="BV256" s="142"/>
      <c r="BW256" s="142"/>
      <c r="BX256" s="142"/>
      <c r="BY256" s="142"/>
      <c r="BZ256" s="142"/>
      <c r="CA256" s="142"/>
      <c r="CB256" s="142"/>
      <c r="CC256" s="142"/>
      <c r="CD256" s="142"/>
      <c r="CE256" s="142"/>
      <c r="CF256" s="142"/>
      <c r="CG256" s="142"/>
      <c r="CH256" s="142"/>
      <c r="CI256" s="142"/>
      <c r="CJ256" s="142"/>
      <c r="CK256" s="142"/>
      <c r="CL256" s="142"/>
      <c r="CM256" s="142"/>
      <c r="CN256" s="142"/>
      <c r="CO256" s="142"/>
      <c r="CP256" s="142"/>
      <c r="CQ256" s="142"/>
      <c r="CR256" s="142"/>
      <c r="CS256" s="142"/>
      <c r="CT256" s="142"/>
      <c r="CU256" s="142"/>
      <c r="CV256" s="142"/>
      <c r="CW256" s="142"/>
      <c r="CX256" s="142"/>
      <c r="CY256" s="142"/>
      <c r="CZ256" s="142"/>
      <c r="DA256" s="142"/>
      <c r="DB256" s="142"/>
      <c r="DC256" s="142"/>
      <c r="DD256" s="142"/>
      <c r="DE256" s="142"/>
      <c r="DF256" s="142"/>
      <c r="DG256" s="142"/>
      <c r="DH256" s="142"/>
      <c r="DI256" s="142"/>
      <c r="DJ256" s="142"/>
      <c r="DK256" s="142"/>
      <c r="DL256" s="142"/>
      <c r="DM256" s="142"/>
      <c r="EG256" s="41"/>
      <c r="EH256" s="41"/>
      <c r="EI256" s="41"/>
      <c r="EJ256" s="41"/>
      <c r="EK256" s="41"/>
      <c r="EL256" s="41"/>
      <c r="EM256" s="141"/>
      <c r="EN256" s="41"/>
      <c r="EW256" s="41"/>
      <c r="EX256" s="41"/>
    </row>
    <row r="257" spans="1:154" s="143" customFormat="1" x14ac:dyDescent="0.2">
      <c r="A257" s="41"/>
      <c r="B257" s="139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140"/>
      <c r="AQ257" s="41"/>
      <c r="AR257" s="141"/>
      <c r="AS257" s="117"/>
      <c r="AT257" s="117"/>
      <c r="AU257" s="117"/>
      <c r="AV257" s="142"/>
      <c r="AW257" s="142"/>
      <c r="AX257" s="142"/>
      <c r="AY257" s="142"/>
      <c r="AZ257" s="142"/>
      <c r="BA257" s="142"/>
      <c r="BB257" s="142"/>
      <c r="BC257" s="142"/>
      <c r="BD257" s="142"/>
      <c r="BE257" s="142"/>
      <c r="BF257" s="142"/>
      <c r="BG257" s="142"/>
      <c r="BH257" s="142"/>
      <c r="BI257" s="142"/>
      <c r="BJ257" s="142"/>
      <c r="BK257" s="142"/>
      <c r="BL257" s="142"/>
      <c r="BM257" s="142"/>
      <c r="BN257" s="142"/>
      <c r="BO257" s="142"/>
      <c r="BP257" s="142"/>
      <c r="BQ257" s="142"/>
      <c r="BR257" s="142"/>
      <c r="BS257" s="142"/>
      <c r="BT257" s="142"/>
      <c r="BU257" s="142"/>
      <c r="BV257" s="142"/>
      <c r="BW257" s="142"/>
      <c r="BX257" s="142"/>
      <c r="BY257" s="142"/>
      <c r="BZ257" s="142"/>
      <c r="CA257" s="142"/>
      <c r="CB257" s="142"/>
      <c r="CC257" s="142"/>
      <c r="CD257" s="142"/>
      <c r="CE257" s="142"/>
      <c r="CF257" s="142"/>
      <c r="CG257" s="142"/>
      <c r="CH257" s="142"/>
      <c r="CI257" s="142"/>
      <c r="CJ257" s="142"/>
      <c r="CK257" s="142"/>
      <c r="CL257" s="142"/>
      <c r="CM257" s="142"/>
      <c r="CN257" s="142"/>
      <c r="CO257" s="142"/>
      <c r="CP257" s="142"/>
      <c r="CQ257" s="142"/>
      <c r="CR257" s="142"/>
      <c r="CS257" s="142"/>
      <c r="CT257" s="142"/>
      <c r="CU257" s="142"/>
      <c r="CV257" s="142"/>
      <c r="CW257" s="142"/>
      <c r="CX257" s="142"/>
      <c r="CY257" s="142"/>
      <c r="CZ257" s="142"/>
      <c r="DA257" s="142"/>
      <c r="DB257" s="142"/>
      <c r="DC257" s="142"/>
      <c r="DD257" s="142"/>
      <c r="DE257" s="142"/>
      <c r="DF257" s="142"/>
      <c r="DG257" s="142"/>
      <c r="DH257" s="142"/>
      <c r="DI257" s="142"/>
      <c r="DJ257" s="142"/>
      <c r="DK257" s="142"/>
      <c r="DL257" s="142"/>
      <c r="DM257" s="142"/>
      <c r="EG257" s="41"/>
      <c r="EH257" s="41"/>
      <c r="EI257" s="41"/>
      <c r="EJ257" s="41"/>
      <c r="EK257" s="41"/>
      <c r="EL257" s="41"/>
      <c r="EM257" s="141"/>
      <c r="EN257" s="41"/>
      <c r="EW257" s="41"/>
      <c r="EX257" s="41"/>
    </row>
    <row r="258" spans="1:154" s="143" customFormat="1" x14ac:dyDescent="0.2">
      <c r="A258" s="41"/>
      <c r="B258" s="139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140"/>
      <c r="AQ258" s="41"/>
      <c r="AR258" s="141"/>
      <c r="AS258" s="117"/>
      <c r="AT258" s="117"/>
      <c r="AU258" s="117"/>
      <c r="AV258" s="142"/>
      <c r="AW258" s="142"/>
      <c r="AX258" s="142"/>
      <c r="AY258" s="142"/>
      <c r="AZ258" s="142"/>
      <c r="BA258" s="142"/>
      <c r="BB258" s="142"/>
      <c r="BC258" s="142"/>
      <c r="BD258" s="142"/>
      <c r="BE258" s="142"/>
      <c r="BF258" s="142"/>
      <c r="BG258" s="142"/>
      <c r="BH258" s="142"/>
      <c r="BI258" s="142"/>
      <c r="BJ258" s="142"/>
      <c r="BK258" s="142"/>
      <c r="BL258" s="142"/>
      <c r="BM258" s="142"/>
      <c r="BN258" s="142"/>
      <c r="BO258" s="142"/>
      <c r="BP258" s="142"/>
      <c r="BQ258" s="142"/>
      <c r="BR258" s="142"/>
      <c r="BS258" s="142"/>
      <c r="BT258" s="142"/>
      <c r="BU258" s="142"/>
      <c r="BV258" s="142"/>
      <c r="BW258" s="142"/>
      <c r="BX258" s="142"/>
      <c r="BY258" s="142"/>
      <c r="BZ258" s="142"/>
      <c r="CA258" s="142"/>
      <c r="CB258" s="142"/>
      <c r="CC258" s="142"/>
      <c r="CD258" s="142"/>
      <c r="CE258" s="142"/>
      <c r="CF258" s="142"/>
      <c r="CG258" s="142"/>
      <c r="CH258" s="142"/>
      <c r="CI258" s="142"/>
      <c r="CJ258" s="142"/>
      <c r="CK258" s="142"/>
      <c r="CL258" s="142"/>
      <c r="CM258" s="142"/>
      <c r="CN258" s="142"/>
      <c r="CO258" s="142"/>
      <c r="CP258" s="142"/>
      <c r="CQ258" s="142"/>
      <c r="CR258" s="142"/>
      <c r="CS258" s="142"/>
      <c r="CT258" s="142"/>
      <c r="CU258" s="142"/>
      <c r="CV258" s="142"/>
      <c r="CW258" s="142"/>
      <c r="CX258" s="142"/>
      <c r="CY258" s="142"/>
      <c r="CZ258" s="142"/>
      <c r="DA258" s="142"/>
      <c r="DB258" s="142"/>
      <c r="DC258" s="142"/>
      <c r="DD258" s="142"/>
      <c r="DE258" s="142"/>
      <c r="DF258" s="142"/>
      <c r="DG258" s="142"/>
      <c r="DH258" s="142"/>
      <c r="DI258" s="142"/>
      <c r="DJ258" s="142"/>
      <c r="DK258" s="142"/>
      <c r="DL258" s="142"/>
      <c r="DM258" s="142"/>
      <c r="EG258" s="41"/>
      <c r="EH258" s="41"/>
      <c r="EI258" s="41"/>
      <c r="EJ258" s="41"/>
      <c r="EK258" s="41"/>
      <c r="EL258" s="41"/>
      <c r="EM258" s="141"/>
      <c r="EN258" s="41"/>
      <c r="EW258" s="41"/>
      <c r="EX258" s="41"/>
    </row>
    <row r="259" spans="1:154" s="143" customFormat="1" x14ac:dyDescent="0.2">
      <c r="A259" s="41"/>
      <c r="B259" s="139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140"/>
      <c r="AQ259" s="41"/>
      <c r="AR259" s="141"/>
      <c r="AS259" s="117"/>
      <c r="AT259" s="117"/>
      <c r="AU259" s="117"/>
      <c r="AV259" s="142"/>
      <c r="AW259" s="142"/>
      <c r="AX259" s="142"/>
      <c r="AY259" s="142"/>
      <c r="AZ259" s="142"/>
      <c r="BA259" s="142"/>
      <c r="BB259" s="142"/>
      <c r="BC259" s="142"/>
      <c r="BD259" s="142"/>
      <c r="BE259" s="142"/>
      <c r="BF259" s="142"/>
      <c r="BG259" s="142"/>
      <c r="BH259" s="142"/>
      <c r="BI259" s="142"/>
      <c r="BJ259" s="142"/>
      <c r="BK259" s="142"/>
      <c r="BL259" s="142"/>
      <c r="BM259" s="142"/>
      <c r="BN259" s="142"/>
      <c r="BO259" s="142"/>
      <c r="BP259" s="142"/>
      <c r="BQ259" s="142"/>
      <c r="BR259" s="142"/>
      <c r="BS259" s="142"/>
      <c r="BT259" s="142"/>
      <c r="BU259" s="142"/>
      <c r="BV259" s="142"/>
      <c r="BW259" s="142"/>
      <c r="BX259" s="142"/>
      <c r="BY259" s="142"/>
      <c r="BZ259" s="142"/>
      <c r="CA259" s="142"/>
      <c r="CB259" s="142"/>
      <c r="CC259" s="142"/>
      <c r="CD259" s="142"/>
      <c r="CE259" s="142"/>
      <c r="CF259" s="142"/>
      <c r="CG259" s="142"/>
      <c r="CH259" s="142"/>
      <c r="CI259" s="142"/>
      <c r="CJ259" s="142"/>
      <c r="CK259" s="142"/>
      <c r="CL259" s="142"/>
      <c r="CM259" s="142"/>
      <c r="CN259" s="142"/>
      <c r="CO259" s="142"/>
      <c r="CP259" s="142"/>
      <c r="CQ259" s="142"/>
      <c r="CR259" s="142"/>
      <c r="CS259" s="142"/>
      <c r="CT259" s="142"/>
      <c r="CU259" s="142"/>
      <c r="CV259" s="142"/>
      <c r="CW259" s="142"/>
      <c r="CX259" s="142"/>
      <c r="CY259" s="142"/>
      <c r="CZ259" s="142"/>
      <c r="DA259" s="142"/>
      <c r="DB259" s="142"/>
      <c r="DC259" s="142"/>
      <c r="DD259" s="142"/>
      <c r="DE259" s="142"/>
      <c r="DF259" s="142"/>
      <c r="DG259" s="142"/>
      <c r="DH259" s="142"/>
      <c r="DI259" s="142"/>
      <c r="DJ259" s="142"/>
      <c r="DK259" s="142"/>
      <c r="DL259" s="142"/>
      <c r="DM259" s="142"/>
      <c r="EG259" s="41"/>
      <c r="EH259" s="41"/>
      <c r="EI259" s="41"/>
      <c r="EJ259" s="41"/>
      <c r="EK259" s="41"/>
      <c r="EL259" s="41"/>
      <c r="EM259" s="141"/>
      <c r="EN259" s="41"/>
      <c r="EW259" s="41"/>
      <c r="EX259" s="41"/>
    </row>
    <row r="260" spans="1:154" s="143" customFormat="1" x14ac:dyDescent="0.2">
      <c r="A260" s="41"/>
      <c r="B260" s="139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140"/>
      <c r="AQ260" s="41"/>
      <c r="AR260" s="141"/>
      <c r="AS260" s="117"/>
      <c r="AT260" s="117"/>
      <c r="AU260" s="117"/>
      <c r="AV260" s="142"/>
      <c r="AW260" s="142"/>
      <c r="AX260" s="142"/>
      <c r="AY260" s="142"/>
      <c r="AZ260" s="142"/>
      <c r="BA260" s="142"/>
      <c r="BB260" s="142"/>
      <c r="BC260" s="142"/>
      <c r="BD260" s="142"/>
      <c r="BE260" s="142"/>
      <c r="BF260" s="142"/>
      <c r="BG260" s="142"/>
      <c r="BH260" s="142"/>
      <c r="BI260" s="142"/>
      <c r="BJ260" s="142"/>
      <c r="BK260" s="142"/>
      <c r="BL260" s="142"/>
      <c r="BM260" s="142"/>
      <c r="BN260" s="142"/>
      <c r="BO260" s="142"/>
      <c r="BP260" s="142"/>
      <c r="BQ260" s="142"/>
      <c r="BR260" s="142"/>
      <c r="BS260" s="142"/>
      <c r="BT260" s="142"/>
      <c r="BU260" s="142"/>
      <c r="BV260" s="142"/>
      <c r="BW260" s="142"/>
      <c r="BX260" s="142"/>
      <c r="BY260" s="142"/>
      <c r="BZ260" s="142"/>
      <c r="CA260" s="142"/>
      <c r="CB260" s="142"/>
      <c r="CC260" s="142"/>
      <c r="CD260" s="142"/>
      <c r="CE260" s="142"/>
      <c r="CF260" s="142"/>
      <c r="CG260" s="142"/>
      <c r="CH260" s="142"/>
      <c r="CI260" s="142"/>
      <c r="CJ260" s="142"/>
      <c r="CK260" s="142"/>
      <c r="CL260" s="142"/>
      <c r="CM260" s="142"/>
      <c r="CN260" s="142"/>
      <c r="CO260" s="142"/>
      <c r="CP260" s="142"/>
      <c r="CQ260" s="142"/>
      <c r="CR260" s="142"/>
      <c r="CS260" s="142"/>
      <c r="CT260" s="142"/>
      <c r="CU260" s="142"/>
      <c r="CV260" s="142"/>
      <c r="CW260" s="142"/>
      <c r="CX260" s="142"/>
      <c r="CY260" s="142"/>
      <c r="CZ260" s="142"/>
      <c r="DA260" s="142"/>
      <c r="DB260" s="142"/>
      <c r="DC260" s="142"/>
      <c r="DD260" s="142"/>
      <c r="DE260" s="142"/>
      <c r="DF260" s="142"/>
      <c r="DG260" s="142"/>
      <c r="DH260" s="142"/>
      <c r="DI260" s="142"/>
      <c r="DJ260" s="142"/>
      <c r="DK260" s="142"/>
      <c r="DL260" s="142"/>
      <c r="DM260" s="142"/>
      <c r="EG260" s="41"/>
      <c r="EH260" s="41"/>
      <c r="EI260" s="41"/>
      <c r="EJ260" s="41"/>
      <c r="EK260" s="41"/>
      <c r="EL260" s="41"/>
      <c r="EM260" s="141"/>
      <c r="EN260" s="41"/>
      <c r="EW260" s="41"/>
      <c r="EX260" s="41"/>
    </row>
    <row r="261" spans="1:154" s="143" customFormat="1" x14ac:dyDescent="0.2">
      <c r="A261" s="41"/>
      <c r="B261" s="139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140"/>
      <c r="AQ261" s="41"/>
      <c r="AR261" s="141"/>
      <c r="AS261" s="117"/>
      <c r="AT261" s="117"/>
      <c r="AU261" s="117"/>
      <c r="AV261" s="142"/>
      <c r="AW261" s="142"/>
      <c r="AX261" s="142"/>
      <c r="AY261" s="142"/>
      <c r="AZ261" s="142"/>
      <c r="BA261" s="142"/>
      <c r="BB261" s="142"/>
      <c r="BC261" s="142"/>
      <c r="BD261" s="142"/>
      <c r="BE261" s="142"/>
      <c r="BF261" s="142"/>
      <c r="BG261" s="142"/>
      <c r="BH261" s="142"/>
      <c r="BI261" s="142"/>
      <c r="BJ261" s="142"/>
      <c r="BK261" s="142"/>
      <c r="BL261" s="142"/>
      <c r="BM261" s="142"/>
      <c r="BN261" s="142"/>
      <c r="BO261" s="142"/>
      <c r="BP261" s="142"/>
      <c r="BQ261" s="142"/>
      <c r="BR261" s="142"/>
      <c r="BS261" s="142"/>
      <c r="BT261" s="142"/>
      <c r="BU261" s="142"/>
      <c r="BV261" s="142"/>
      <c r="BW261" s="142"/>
      <c r="BX261" s="142"/>
      <c r="BY261" s="142"/>
      <c r="BZ261" s="142"/>
      <c r="CA261" s="142"/>
      <c r="CB261" s="142"/>
      <c r="CC261" s="142"/>
      <c r="CD261" s="142"/>
      <c r="CE261" s="142"/>
      <c r="CF261" s="142"/>
      <c r="CG261" s="142"/>
      <c r="CH261" s="142"/>
      <c r="CI261" s="142"/>
      <c r="CJ261" s="142"/>
      <c r="CK261" s="142"/>
      <c r="CL261" s="142"/>
      <c r="CM261" s="142"/>
      <c r="CN261" s="142"/>
      <c r="CO261" s="142"/>
      <c r="CP261" s="142"/>
      <c r="CQ261" s="142"/>
      <c r="CR261" s="142"/>
      <c r="CS261" s="142"/>
      <c r="CT261" s="142"/>
      <c r="CU261" s="142"/>
      <c r="CV261" s="142"/>
      <c r="CW261" s="142"/>
      <c r="CX261" s="142"/>
      <c r="CY261" s="142"/>
      <c r="CZ261" s="142"/>
      <c r="DA261" s="142"/>
      <c r="DB261" s="142"/>
      <c r="DC261" s="142"/>
      <c r="DD261" s="142"/>
      <c r="DE261" s="142"/>
      <c r="DF261" s="142"/>
      <c r="DG261" s="142"/>
      <c r="DH261" s="142"/>
      <c r="DI261" s="142"/>
      <c r="DJ261" s="142"/>
      <c r="DK261" s="142"/>
      <c r="DL261" s="142"/>
      <c r="DM261" s="142"/>
      <c r="EG261" s="41"/>
      <c r="EH261" s="41"/>
      <c r="EI261" s="41"/>
      <c r="EJ261" s="41"/>
      <c r="EK261" s="41"/>
      <c r="EL261" s="41"/>
      <c r="EM261" s="141"/>
      <c r="EN261" s="41"/>
      <c r="EW261" s="41"/>
      <c r="EX261" s="41"/>
    </row>
    <row r="262" spans="1:154" s="143" customFormat="1" x14ac:dyDescent="0.2">
      <c r="A262" s="41"/>
      <c r="B262" s="139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140"/>
      <c r="AQ262" s="41"/>
      <c r="AR262" s="141"/>
      <c r="AS262" s="117"/>
      <c r="AT262" s="117"/>
      <c r="AU262" s="117"/>
      <c r="AV262" s="142"/>
      <c r="AW262" s="142"/>
      <c r="AX262" s="142"/>
      <c r="AY262" s="142"/>
      <c r="AZ262" s="142"/>
      <c r="BA262" s="142"/>
      <c r="BB262" s="142"/>
      <c r="BC262" s="142"/>
      <c r="BD262" s="142"/>
      <c r="BE262" s="142"/>
      <c r="BF262" s="142"/>
      <c r="BG262" s="142"/>
      <c r="BH262" s="142"/>
      <c r="BI262" s="142"/>
      <c r="BJ262" s="142"/>
      <c r="BK262" s="142"/>
      <c r="BL262" s="142"/>
      <c r="BM262" s="142"/>
      <c r="BN262" s="142"/>
      <c r="BO262" s="142"/>
      <c r="BP262" s="142"/>
      <c r="BQ262" s="142"/>
      <c r="BR262" s="142"/>
      <c r="BS262" s="142"/>
      <c r="BT262" s="142"/>
      <c r="BU262" s="142"/>
      <c r="BV262" s="142"/>
      <c r="BW262" s="142"/>
      <c r="BX262" s="142"/>
      <c r="BY262" s="142"/>
      <c r="BZ262" s="142"/>
      <c r="CA262" s="142"/>
      <c r="CB262" s="142"/>
      <c r="CC262" s="142"/>
      <c r="CD262" s="142"/>
      <c r="CE262" s="142"/>
      <c r="CF262" s="142"/>
      <c r="CG262" s="142"/>
      <c r="CH262" s="142"/>
      <c r="CI262" s="142"/>
      <c r="CJ262" s="142"/>
      <c r="CK262" s="142"/>
      <c r="CL262" s="142"/>
      <c r="CM262" s="142"/>
      <c r="CN262" s="142"/>
      <c r="CO262" s="142"/>
      <c r="CP262" s="142"/>
      <c r="CQ262" s="142"/>
      <c r="CR262" s="142"/>
      <c r="CS262" s="142"/>
      <c r="CT262" s="142"/>
      <c r="CU262" s="142"/>
      <c r="CV262" s="142"/>
      <c r="CW262" s="142"/>
      <c r="CX262" s="142"/>
      <c r="CY262" s="142"/>
      <c r="CZ262" s="142"/>
      <c r="DA262" s="142"/>
      <c r="DB262" s="142"/>
      <c r="DC262" s="142"/>
      <c r="DD262" s="142"/>
      <c r="DE262" s="142"/>
      <c r="DF262" s="142"/>
      <c r="DG262" s="142"/>
      <c r="DH262" s="142"/>
      <c r="DI262" s="142"/>
      <c r="DJ262" s="142"/>
      <c r="DK262" s="142"/>
      <c r="DL262" s="142"/>
      <c r="DM262" s="142"/>
      <c r="EG262" s="41"/>
      <c r="EH262" s="41"/>
      <c r="EI262" s="41"/>
      <c r="EJ262" s="41"/>
      <c r="EK262" s="41"/>
      <c r="EL262" s="41"/>
      <c r="EM262" s="141"/>
      <c r="EN262" s="41"/>
      <c r="EW262" s="41"/>
      <c r="EX262" s="41"/>
    </row>
    <row r="263" spans="1:154" s="143" customFormat="1" x14ac:dyDescent="0.2">
      <c r="A263" s="41"/>
      <c r="B263" s="139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140"/>
      <c r="AQ263" s="41"/>
      <c r="AR263" s="141"/>
      <c r="AS263" s="117"/>
      <c r="AT263" s="117"/>
      <c r="AU263" s="117"/>
      <c r="AV263" s="142"/>
      <c r="AW263" s="142"/>
      <c r="AX263" s="142"/>
      <c r="AY263" s="142"/>
      <c r="AZ263" s="142"/>
      <c r="BA263" s="142"/>
      <c r="BB263" s="142"/>
      <c r="BC263" s="142"/>
      <c r="BD263" s="142"/>
      <c r="BE263" s="142"/>
      <c r="BF263" s="142"/>
      <c r="BG263" s="142"/>
      <c r="BH263" s="142"/>
      <c r="BI263" s="142"/>
      <c r="BJ263" s="142"/>
      <c r="BK263" s="142"/>
      <c r="BL263" s="142"/>
      <c r="BM263" s="142"/>
      <c r="BN263" s="142"/>
      <c r="BO263" s="142"/>
      <c r="BP263" s="142"/>
      <c r="BQ263" s="142"/>
      <c r="BR263" s="142"/>
      <c r="BS263" s="142"/>
      <c r="BT263" s="142"/>
      <c r="BU263" s="142"/>
      <c r="BV263" s="142"/>
      <c r="BW263" s="142"/>
      <c r="BX263" s="142"/>
      <c r="BY263" s="142"/>
      <c r="BZ263" s="142"/>
      <c r="CA263" s="142"/>
      <c r="CB263" s="142"/>
      <c r="CC263" s="142"/>
      <c r="CD263" s="142"/>
      <c r="CE263" s="142"/>
      <c r="CF263" s="142"/>
      <c r="CG263" s="142"/>
      <c r="CH263" s="142"/>
      <c r="CI263" s="142"/>
      <c r="CJ263" s="142"/>
      <c r="CK263" s="142"/>
      <c r="CL263" s="142"/>
      <c r="CM263" s="142"/>
      <c r="CN263" s="142"/>
      <c r="CO263" s="142"/>
      <c r="CP263" s="142"/>
      <c r="CQ263" s="142"/>
      <c r="CR263" s="142"/>
      <c r="CS263" s="142"/>
      <c r="CT263" s="142"/>
      <c r="CU263" s="142"/>
      <c r="CV263" s="142"/>
      <c r="CW263" s="142"/>
      <c r="CX263" s="142"/>
      <c r="CY263" s="142"/>
      <c r="CZ263" s="142"/>
      <c r="DA263" s="142"/>
      <c r="DB263" s="142"/>
      <c r="DC263" s="142"/>
      <c r="DD263" s="142"/>
      <c r="DE263" s="142"/>
      <c r="DF263" s="142"/>
      <c r="DG263" s="142"/>
      <c r="DH263" s="142"/>
      <c r="DI263" s="142"/>
      <c r="DJ263" s="142"/>
      <c r="DK263" s="142"/>
      <c r="DL263" s="142"/>
      <c r="DM263" s="142"/>
      <c r="EG263" s="41"/>
      <c r="EH263" s="41"/>
      <c r="EI263" s="41"/>
      <c r="EJ263" s="41"/>
      <c r="EK263" s="41"/>
      <c r="EL263" s="41"/>
      <c r="EM263" s="141"/>
      <c r="EN263" s="41"/>
      <c r="EW263" s="41"/>
      <c r="EX263" s="41"/>
    </row>
    <row r="264" spans="1:154" s="143" customFormat="1" x14ac:dyDescent="0.2">
      <c r="A264" s="41"/>
      <c r="B264" s="139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140"/>
      <c r="AQ264" s="41"/>
      <c r="AR264" s="141"/>
      <c r="AS264" s="117"/>
      <c r="AT264" s="117"/>
      <c r="AU264" s="117"/>
      <c r="AV264" s="142"/>
      <c r="AW264" s="142"/>
      <c r="AX264" s="142"/>
      <c r="AY264" s="142"/>
      <c r="AZ264" s="142"/>
      <c r="BA264" s="142"/>
      <c r="BB264" s="142"/>
      <c r="BC264" s="142"/>
      <c r="BD264" s="142"/>
      <c r="BE264" s="142"/>
      <c r="BF264" s="142"/>
      <c r="BG264" s="142"/>
      <c r="BH264" s="142"/>
      <c r="BI264" s="142"/>
      <c r="BJ264" s="142"/>
      <c r="BK264" s="142"/>
      <c r="BL264" s="142"/>
      <c r="BM264" s="142"/>
      <c r="BN264" s="142"/>
      <c r="BO264" s="142"/>
      <c r="BP264" s="142"/>
      <c r="BQ264" s="142"/>
      <c r="BR264" s="142"/>
      <c r="BS264" s="142"/>
      <c r="BT264" s="142"/>
      <c r="BU264" s="142"/>
      <c r="BV264" s="142"/>
      <c r="BW264" s="142"/>
      <c r="BX264" s="142"/>
      <c r="BY264" s="142"/>
      <c r="BZ264" s="142"/>
      <c r="CA264" s="142"/>
      <c r="CB264" s="142"/>
      <c r="CC264" s="142"/>
      <c r="CD264" s="142"/>
      <c r="CE264" s="142"/>
      <c r="CF264" s="142"/>
      <c r="CG264" s="142"/>
      <c r="CH264" s="142"/>
      <c r="CI264" s="142"/>
      <c r="CJ264" s="142"/>
      <c r="CK264" s="142"/>
      <c r="CL264" s="142"/>
      <c r="CM264" s="142"/>
      <c r="CN264" s="142"/>
      <c r="CO264" s="142"/>
      <c r="CP264" s="142"/>
      <c r="CQ264" s="142"/>
      <c r="CR264" s="142"/>
      <c r="CS264" s="142"/>
      <c r="CT264" s="142"/>
      <c r="CU264" s="142"/>
      <c r="CV264" s="142"/>
      <c r="CW264" s="142"/>
      <c r="CX264" s="142"/>
      <c r="CY264" s="142"/>
      <c r="CZ264" s="142"/>
      <c r="DA264" s="142"/>
      <c r="DB264" s="142"/>
      <c r="DC264" s="142"/>
      <c r="DD264" s="142"/>
      <c r="DE264" s="142"/>
      <c r="DF264" s="142"/>
      <c r="DG264" s="142"/>
      <c r="DH264" s="142"/>
      <c r="DI264" s="142"/>
      <c r="DJ264" s="142"/>
      <c r="DK264" s="142"/>
      <c r="DL264" s="142"/>
      <c r="DM264" s="142"/>
      <c r="EG264" s="41"/>
      <c r="EH264" s="41"/>
      <c r="EI264" s="41"/>
      <c r="EJ264" s="41"/>
      <c r="EK264" s="41"/>
      <c r="EL264" s="41"/>
      <c r="EM264" s="141"/>
      <c r="EN264" s="41"/>
      <c r="EW264" s="41"/>
      <c r="EX264" s="41"/>
    </row>
    <row r="265" spans="1:154" s="143" customFormat="1" x14ac:dyDescent="0.2">
      <c r="A265" s="41"/>
      <c r="B265" s="139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140"/>
      <c r="AQ265" s="41"/>
      <c r="AR265" s="141"/>
      <c r="AS265" s="117"/>
      <c r="AT265" s="117"/>
      <c r="AU265" s="117"/>
      <c r="AV265" s="142"/>
      <c r="AW265" s="142"/>
      <c r="AX265" s="142"/>
      <c r="AY265" s="142"/>
      <c r="AZ265" s="142"/>
      <c r="BA265" s="142"/>
      <c r="BB265" s="142"/>
      <c r="BC265" s="142"/>
      <c r="BD265" s="142"/>
      <c r="BE265" s="142"/>
      <c r="BF265" s="142"/>
      <c r="BG265" s="142"/>
      <c r="BH265" s="142"/>
      <c r="BI265" s="142"/>
      <c r="BJ265" s="142"/>
      <c r="BK265" s="142"/>
      <c r="BL265" s="142"/>
      <c r="BM265" s="142"/>
      <c r="BN265" s="142"/>
      <c r="BO265" s="142"/>
      <c r="BP265" s="142"/>
      <c r="BQ265" s="142"/>
      <c r="BR265" s="142"/>
      <c r="BS265" s="142"/>
      <c r="BT265" s="142"/>
      <c r="BU265" s="142"/>
      <c r="BV265" s="142"/>
      <c r="BW265" s="142"/>
      <c r="BX265" s="142"/>
      <c r="BY265" s="142"/>
      <c r="BZ265" s="142"/>
      <c r="CA265" s="142"/>
      <c r="CB265" s="142"/>
      <c r="CC265" s="142"/>
      <c r="CD265" s="142"/>
      <c r="CE265" s="142"/>
      <c r="CF265" s="142"/>
      <c r="CG265" s="142"/>
      <c r="CH265" s="142"/>
      <c r="CI265" s="142"/>
      <c r="CJ265" s="142"/>
      <c r="CK265" s="142"/>
      <c r="CL265" s="142"/>
      <c r="CM265" s="142"/>
      <c r="CN265" s="142"/>
      <c r="CO265" s="142"/>
      <c r="CP265" s="142"/>
      <c r="CQ265" s="142"/>
      <c r="CR265" s="142"/>
      <c r="CS265" s="142"/>
      <c r="CT265" s="142"/>
      <c r="CU265" s="142"/>
      <c r="CV265" s="142"/>
      <c r="CW265" s="142"/>
      <c r="CX265" s="142"/>
      <c r="CY265" s="142"/>
      <c r="CZ265" s="142"/>
      <c r="DA265" s="142"/>
      <c r="DB265" s="142"/>
      <c r="DC265" s="142"/>
      <c r="DD265" s="142"/>
      <c r="DE265" s="142"/>
      <c r="DF265" s="142"/>
      <c r="DG265" s="142"/>
      <c r="DH265" s="142"/>
      <c r="DI265" s="142"/>
      <c r="DJ265" s="142"/>
      <c r="DK265" s="142"/>
      <c r="DL265" s="142"/>
      <c r="DM265" s="142"/>
      <c r="EG265" s="41"/>
      <c r="EH265" s="41"/>
      <c r="EI265" s="41"/>
      <c r="EJ265" s="41"/>
      <c r="EK265" s="41"/>
      <c r="EL265" s="41"/>
      <c r="EM265" s="141"/>
      <c r="EN265" s="41"/>
      <c r="EW265" s="41"/>
      <c r="EX265" s="41"/>
    </row>
    <row r="266" spans="1:154" s="143" customFormat="1" x14ac:dyDescent="0.2">
      <c r="A266" s="41"/>
      <c r="B266" s="139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140"/>
      <c r="AQ266" s="41"/>
      <c r="AR266" s="141"/>
      <c r="AS266" s="117"/>
      <c r="AT266" s="117"/>
      <c r="AU266" s="117"/>
      <c r="AV266" s="142"/>
      <c r="AW266" s="142"/>
      <c r="AX266" s="142"/>
      <c r="AY266" s="142"/>
      <c r="AZ266" s="142"/>
      <c r="BA266" s="142"/>
      <c r="BB266" s="142"/>
      <c r="BC266" s="142"/>
      <c r="BD266" s="142"/>
      <c r="BE266" s="142"/>
      <c r="BF266" s="142"/>
      <c r="BG266" s="142"/>
      <c r="BH266" s="142"/>
      <c r="BI266" s="142"/>
      <c r="BJ266" s="142"/>
      <c r="BK266" s="142"/>
      <c r="BL266" s="142"/>
      <c r="BM266" s="142"/>
      <c r="BN266" s="142"/>
      <c r="BO266" s="142"/>
      <c r="BP266" s="142"/>
      <c r="BQ266" s="142"/>
      <c r="BR266" s="142"/>
      <c r="BS266" s="142"/>
      <c r="BT266" s="142"/>
      <c r="BU266" s="142"/>
      <c r="BV266" s="142"/>
      <c r="BW266" s="142"/>
      <c r="BX266" s="142"/>
      <c r="BY266" s="142"/>
      <c r="BZ266" s="142"/>
      <c r="CA266" s="142"/>
      <c r="CB266" s="142"/>
      <c r="CC266" s="142"/>
      <c r="CD266" s="142"/>
      <c r="CE266" s="142"/>
      <c r="CF266" s="142"/>
      <c r="CG266" s="142"/>
      <c r="CH266" s="142"/>
      <c r="CI266" s="142"/>
      <c r="CJ266" s="142"/>
      <c r="CK266" s="142"/>
      <c r="CL266" s="142"/>
      <c r="CM266" s="142"/>
      <c r="CN266" s="142"/>
      <c r="CO266" s="142"/>
      <c r="CP266" s="142"/>
      <c r="CQ266" s="142"/>
      <c r="CR266" s="142"/>
      <c r="CS266" s="142"/>
      <c r="CT266" s="142"/>
      <c r="CU266" s="142"/>
      <c r="CV266" s="142"/>
      <c r="CW266" s="142"/>
      <c r="CX266" s="142"/>
      <c r="CY266" s="142"/>
      <c r="CZ266" s="142"/>
      <c r="DA266" s="142"/>
      <c r="DB266" s="142"/>
      <c r="DC266" s="142"/>
      <c r="DD266" s="142"/>
      <c r="DE266" s="142"/>
      <c r="DF266" s="142"/>
      <c r="DG266" s="142"/>
      <c r="DH266" s="142"/>
      <c r="DI266" s="142"/>
      <c r="DJ266" s="142"/>
      <c r="DK266" s="142"/>
      <c r="DL266" s="142"/>
      <c r="DM266" s="142"/>
      <c r="EG266" s="41"/>
      <c r="EH266" s="41"/>
      <c r="EI266" s="41"/>
      <c r="EJ266" s="41"/>
      <c r="EK266" s="41"/>
      <c r="EL266" s="41"/>
      <c r="EM266" s="141"/>
      <c r="EN266" s="41"/>
      <c r="EW266" s="41"/>
      <c r="EX266" s="41"/>
    </row>
    <row r="267" spans="1:154" s="143" customFormat="1" x14ac:dyDescent="0.2">
      <c r="A267" s="41"/>
      <c r="B267" s="139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140"/>
      <c r="AQ267" s="41"/>
      <c r="AR267" s="141"/>
      <c r="AS267" s="117"/>
      <c r="AT267" s="117"/>
      <c r="AU267" s="117"/>
      <c r="AV267" s="142"/>
      <c r="AW267" s="142"/>
      <c r="AX267" s="142"/>
      <c r="AY267" s="142"/>
      <c r="AZ267" s="142"/>
      <c r="BA267" s="142"/>
      <c r="BB267" s="142"/>
      <c r="BC267" s="142"/>
      <c r="BD267" s="142"/>
      <c r="BE267" s="142"/>
      <c r="BF267" s="142"/>
      <c r="BG267" s="142"/>
      <c r="BH267" s="142"/>
      <c r="BI267" s="142"/>
      <c r="BJ267" s="142"/>
      <c r="BK267" s="142"/>
      <c r="BL267" s="142"/>
      <c r="BM267" s="142"/>
      <c r="BN267" s="142"/>
      <c r="BO267" s="142"/>
      <c r="BP267" s="142"/>
      <c r="BQ267" s="142"/>
      <c r="BR267" s="142"/>
      <c r="BS267" s="142"/>
      <c r="BT267" s="142"/>
      <c r="BU267" s="142"/>
      <c r="BV267" s="142"/>
      <c r="BW267" s="142"/>
      <c r="BX267" s="142"/>
      <c r="BY267" s="142"/>
      <c r="BZ267" s="142"/>
      <c r="CA267" s="142"/>
      <c r="CB267" s="142"/>
      <c r="CC267" s="142"/>
      <c r="CD267" s="142"/>
      <c r="CE267" s="142"/>
      <c r="CF267" s="142"/>
      <c r="CG267" s="142"/>
      <c r="CH267" s="142"/>
      <c r="CI267" s="142"/>
      <c r="CJ267" s="142"/>
      <c r="CK267" s="142"/>
      <c r="CL267" s="142"/>
      <c r="CM267" s="142"/>
      <c r="CN267" s="142"/>
      <c r="CO267" s="142"/>
      <c r="CP267" s="142"/>
      <c r="CQ267" s="142"/>
      <c r="CR267" s="142"/>
      <c r="CS267" s="142"/>
      <c r="CT267" s="142"/>
      <c r="CU267" s="142"/>
      <c r="CV267" s="142"/>
      <c r="CW267" s="142"/>
      <c r="CX267" s="142"/>
      <c r="CY267" s="142"/>
      <c r="CZ267" s="142"/>
      <c r="DA267" s="142"/>
      <c r="DB267" s="142"/>
      <c r="DC267" s="142"/>
      <c r="DD267" s="142"/>
      <c r="DE267" s="142"/>
      <c r="DF267" s="142"/>
      <c r="DG267" s="142"/>
      <c r="DH267" s="142"/>
      <c r="DI267" s="142"/>
      <c r="DJ267" s="142"/>
      <c r="DK267" s="142"/>
      <c r="DL267" s="142"/>
      <c r="DM267" s="142"/>
      <c r="EG267" s="41"/>
      <c r="EH267" s="41"/>
      <c r="EI267" s="41"/>
      <c r="EJ267" s="41"/>
      <c r="EK267" s="41"/>
      <c r="EL267" s="41"/>
      <c r="EM267" s="141"/>
      <c r="EN267" s="41"/>
      <c r="EW267" s="41"/>
      <c r="EX267" s="41"/>
    </row>
    <row r="268" spans="1:154" s="143" customFormat="1" x14ac:dyDescent="0.2">
      <c r="A268" s="41"/>
      <c r="B268" s="139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140"/>
      <c r="AQ268" s="41"/>
      <c r="AR268" s="141"/>
      <c r="AS268" s="117"/>
      <c r="AT268" s="117"/>
      <c r="AU268" s="117"/>
      <c r="AV268" s="142"/>
      <c r="AW268" s="142"/>
      <c r="AX268" s="142"/>
      <c r="AY268" s="142"/>
      <c r="AZ268" s="142"/>
      <c r="BA268" s="142"/>
      <c r="BB268" s="142"/>
      <c r="BC268" s="142"/>
      <c r="BD268" s="142"/>
      <c r="BE268" s="142"/>
      <c r="BF268" s="142"/>
      <c r="BG268" s="142"/>
      <c r="BH268" s="142"/>
      <c r="BI268" s="142"/>
      <c r="BJ268" s="142"/>
      <c r="BK268" s="142"/>
      <c r="BL268" s="142"/>
      <c r="BM268" s="142"/>
      <c r="BN268" s="142"/>
      <c r="BO268" s="142"/>
      <c r="BP268" s="142"/>
      <c r="BQ268" s="142"/>
      <c r="BR268" s="142"/>
      <c r="BS268" s="142"/>
      <c r="BT268" s="142"/>
      <c r="BU268" s="142"/>
      <c r="BV268" s="142"/>
      <c r="BW268" s="142"/>
      <c r="BX268" s="142"/>
      <c r="BY268" s="142"/>
      <c r="BZ268" s="142"/>
      <c r="CA268" s="142"/>
      <c r="CB268" s="142"/>
      <c r="CC268" s="142"/>
      <c r="CD268" s="142"/>
      <c r="CE268" s="142"/>
      <c r="CF268" s="142"/>
      <c r="CG268" s="142"/>
      <c r="CH268" s="142"/>
      <c r="CI268" s="142"/>
      <c r="CJ268" s="142"/>
      <c r="CK268" s="142"/>
      <c r="CL268" s="142"/>
      <c r="CM268" s="142"/>
      <c r="CN268" s="142"/>
      <c r="CO268" s="142"/>
      <c r="CP268" s="142"/>
      <c r="CQ268" s="142"/>
      <c r="CR268" s="142"/>
      <c r="CS268" s="142"/>
      <c r="CT268" s="142"/>
      <c r="CU268" s="142"/>
      <c r="CV268" s="142"/>
      <c r="CW268" s="142"/>
      <c r="CX268" s="142"/>
      <c r="CY268" s="142"/>
      <c r="CZ268" s="142"/>
      <c r="DA268" s="142"/>
      <c r="DB268" s="142"/>
      <c r="DC268" s="142"/>
      <c r="DD268" s="142"/>
      <c r="DE268" s="142"/>
      <c r="DF268" s="142"/>
      <c r="DG268" s="142"/>
      <c r="DH268" s="142"/>
      <c r="DI268" s="142"/>
      <c r="DJ268" s="142"/>
      <c r="DK268" s="142"/>
      <c r="DL268" s="142"/>
      <c r="DM268" s="142"/>
      <c r="EG268" s="41"/>
      <c r="EH268" s="41"/>
      <c r="EI268" s="41"/>
      <c r="EJ268" s="41"/>
      <c r="EK268" s="41"/>
      <c r="EL268" s="41"/>
      <c r="EM268" s="141"/>
      <c r="EN268" s="41"/>
      <c r="EW268" s="41"/>
      <c r="EX268" s="41"/>
    </row>
    <row r="269" spans="1:154" s="143" customFormat="1" x14ac:dyDescent="0.2">
      <c r="A269" s="41"/>
      <c r="B269" s="139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140"/>
      <c r="AQ269" s="41"/>
      <c r="AR269" s="141"/>
      <c r="AS269" s="117"/>
      <c r="AT269" s="117"/>
      <c r="AU269" s="117"/>
      <c r="AV269" s="142"/>
      <c r="AW269" s="142"/>
      <c r="AX269" s="142"/>
      <c r="AY269" s="142"/>
      <c r="AZ269" s="142"/>
      <c r="BA269" s="142"/>
      <c r="BB269" s="142"/>
      <c r="BC269" s="142"/>
      <c r="BD269" s="142"/>
      <c r="BE269" s="142"/>
      <c r="BF269" s="142"/>
      <c r="BG269" s="142"/>
      <c r="BH269" s="142"/>
      <c r="BI269" s="142"/>
      <c r="BJ269" s="142"/>
      <c r="BK269" s="142"/>
      <c r="BL269" s="142"/>
      <c r="BM269" s="142"/>
      <c r="BN269" s="142"/>
      <c r="BO269" s="142"/>
      <c r="BP269" s="142"/>
      <c r="BQ269" s="142"/>
      <c r="BR269" s="142"/>
      <c r="BS269" s="142"/>
      <c r="BT269" s="142"/>
      <c r="BU269" s="142"/>
      <c r="BV269" s="142"/>
      <c r="BW269" s="142"/>
      <c r="BX269" s="142"/>
      <c r="BY269" s="142"/>
      <c r="BZ269" s="142"/>
      <c r="CA269" s="142"/>
      <c r="CB269" s="142"/>
      <c r="CC269" s="142"/>
      <c r="CD269" s="142"/>
      <c r="CE269" s="142"/>
      <c r="CF269" s="142"/>
      <c r="CG269" s="142"/>
      <c r="CH269" s="142"/>
      <c r="CI269" s="142"/>
      <c r="CJ269" s="142"/>
      <c r="CK269" s="142"/>
      <c r="CL269" s="142"/>
      <c r="CM269" s="142"/>
      <c r="CN269" s="142"/>
      <c r="CO269" s="142"/>
      <c r="CP269" s="142"/>
      <c r="CQ269" s="142"/>
      <c r="CR269" s="142"/>
      <c r="CS269" s="142"/>
      <c r="CT269" s="142"/>
      <c r="CU269" s="142"/>
      <c r="CV269" s="142"/>
      <c r="CW269" s="142"/>
      <c r="CX269" s="142"/>
      <c r="CY269" s="142"/>
      <c r="CZ269" s="142"/>
      <c r="DA269" s="142"/>
      <c r="DB269" s="142"/>
      <c r="DC269" s="142"/>
      <c r="DD269" s="142"/>
      <c r="DE269" s="142"/>
      <c r="DF269" s="142"/>
      <c r="DG269" s="142"/>
      <c r="DH269" s="142"/>
      <c r="DI269" s="142"/>
      <c r="DJ269" s="142"/>
      <c r="DK269" s="142"/>
      <c r="DL269" s="142"/>
      <c r="DM269" s="142"/>
      <c r="EG269" s="41"/>
      <c r="EH269" s="41"/>
      <c r="EI269" s="41"/>
      <c r="EJ269" s="41"/>
      <c r="EK269" s="41"/>
      <c r="EL269" s="41"/>
      <c r="EM269" s="141"/>
      <c r="EN269" s="41"/>
      <c r="EW269" s="41"/>
      <c r="EX269" s="41"/>
    </row>
    <row r="270" spans="1:154" s="143" customFormat="1" x14ac:dyDescent="0.2">
      <c r="A270" s="41"/>
      <c r="B270" s="139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140"/>
      <c r="AQ270" s="41"/>
      <c r="AR270" s="141"/>
      <c r="AS270" s="117"/>
      <c r="AT270" s="117"/>
      <c r="AU270" s="117"/>
      <c r="AV270" s="142"/>
      <c r="AW270" s="142"/>
      <c r="AX270" s="142"/>
      <c r="AY270" s="142"/>
      <c r="AZ270" s="142"/>
      <c r="BA270" s="142"/>
      <c r="BB270" s="142"/>
      <c r="BC270" s="142"/>
      <c r="BD270" s="142"/>
      <c r="BE270" s="142"/>
      <c r="BF270" s="142"/>
      <c r="BG270" s="142"/>
      <c r="BH270" s="142"/>
      <c r="BI270" s="142"/>
      <c r="BJ270" s="142"/>
      <c r="BK270" s="142"/>
      <c r="BL270" s="142"/>
      <c r="BM270" s="142"/>
      <c r="BN270" s="142"/>
      <c r="BO270" s="142"/>
      <c r="BP270" s="142"/>
      <c r="BQ270" s="142"/>
      <c r="BR270" s="142"/>
      <c r="BS270" s="142"/>
      <c r="BT270" s="142"/>
      <c r="BU270" s="142"/>
      <c r="BV270" s="142"/>
      <c r="BW270" s="142"/>
      <c r="BX270" s="142"/>
      <c r="BY270" s="142"/>
      <c r="BZ270" s="142"/>
      <c r="CA270" s="142"/>
      <c r="CB270" s="142"/>
      <c r="CC270" s="142"/>
      <c r="CD270" s="142"/>
      <c r="CE270" s="142"/>
      <c r="CF270" s="142"/>
      <c r="CG270" s="142"/>
      <c r="CH270" s="142"/>
      <c r="CI270" s="142"/>
      <c r="CJ270" s="142"/>
      <c r="CK270" s="142"/>
      <c r="CL270" s="142"/>
      <c r="CM270" s="142"/>
      <c r="CN270" s="142"/>
      <c r="CO270" s="142"/>
      <c r="CP270" s="142"/>
      <c r="CQ270" s="142"/>
      <c r="CR270" s="142"/>
      <c r="CS270" s="142"/>
      <c r="CT270" s="142"/>
      <c r="CU270" s="142"/>
      <c r="CV270" s="142"/>
      <c r="CW270" s="142"/>
      <c r="CX270" s="142"/>
      <c r="CY270" s="142"/>
      <c r="CZ270" s="142"/>
      <c r="DA270" s="142"/>
      <c r="DB270" s="142"/>
      <c r="DC270" s="142"/>
      <c r="DD270" s="142"/>
      <c r="DE270" s="142"/>
      <c r="DF270" s="142"/>
      <c r="DG270" s="142"/>
      <c r="DH270" s="142"/>
      <c r="DI270" s="142"/>
      <c r="DJ270" s="142"/>
      <c r="DK270" s="142"/>
      <c r="DL270" s="142"/>
      <c r="DM270" s="142"/>
      <c r="EG270" s="41"/>
      <c r="EH270" s="41"/>
      <c r="EI270" s="41"/>
      <c r="EJ270" s="41"/>
      <c r="EK270" s="41"/>
      <c r="EL270" s="41"/>
      <c r="EM270" s="141"/>
      <c r="EN270" s="41"/>
      <c r="EW270" s="41"/>
      <c r="EX270" s="41"/>
    </row>
    <row r="271" spans="1:154" s="143" customFormat="1" x14ac:dyDescent="0.2">
      <c r="A271" s="41"/>
      <c r="B271" s="139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140"/>
      <c r="AQ271" s="41"/>
      <c r="AR271" s="141"/>
      <c r="AS271" s="117"/>
      <c r="AT271" s="117"/>
      <c r="AU271" s="117"/>
      <c r="AV271" s="142"/>
      <c r="AW271" s="142"/>
      <c r="AX271" s="142"/>
      <c r="AY271" s="142"/>
      <c r="AZ271" s="142"/>
      <c r="BA271" s="142"/>
      <c r="BB271" s="142"/>
      <c r="BC271" s="142"/>
      <c r="BD271" s="142"/>
      <c r="BE271" s="142"/>
      <c r="BF271" s="142"/>
      <c r="BG271" s="142"/>
      <c r="BH271" s="142"/>
      <c r="BI271" s="142"/>
      <c r="BJ271" s="142"/>
      <c r="BK271" s="142"/>
      <c r="BL271" s="142"/>
      <c r="BM271" s="142"/>
      <c r="BN271" s="142"/>
      <c r="BO271" s="142"/>
      <c r="BP271" s="142"/>
      <c r="BQ271" s="142"/>
      <c r="BR271" s="142"/>
      <c r="BS271" s="142"/>
      <c r="BT271" s="142"/>
      <c r="BU271" s="142"/>
      <c r="BV271" s="142"/>
      <c r="BW271" s="142"/>
      <c r="BX271" s="142"/>
      <c r="BY271" s="142"/>
      <c r="BZ271" s="142"/>
      <c r="CA271" s="142"/>
      <c r="CB271" s="142"/>
      <c r="CC271" s="142"/>
      <c r="CD271" s="142"/>
      <c r="CE271" s="142"/>
      <c r="CF271" s="142"/>
      <c r="CG271" s="142"/>
      <c r="CH271" s="142"/>
      <c r="CI271" s="142"/>
      <c r="CJ271" s="142"/>
      <c r="CK271" s="142"/>
      <c r="CL271" s="142"/>
      <c r="CM271" s="142"/>
      <c r="CN271" s="142"/>
      <c r="CO271" s="142"/>
      <c r="CP271" s="142"/>
      <c r="CQ271" s="142"/>
      <c r="CR271" s="142"/>
      <c r="CS271" s="142"/>
      <c r="CT271" s="142"/>
      <c r="CU271" s="142"/>
      <c r="CV271" s="142"/>
      <c r="CW271" s="142"/>
      <c r="CX271" s="142"/>
      <c r="CY271" s="142"/>
      <c r="CZ271" s="142"/>
      <c r="DA271" s="142"/>
      <c r="DB271" s="142"/>
      <c r="DC271" s="142"/>
      <c r="DD271" s="142"/>
      <c r="DE271" s="142"/>
      <c r="DF271" s="142"/>
      <c r="DG271" s="142"/>
      <c r="DH271" s="142"/>
      <c r="DI271" s="142"/>
      <c r="DJ271" s="142"/>
      <c r="DK271" s="142"/>
      <c r="DL271" s="142"/>
      <c r="DM271" s="142"/>
      <c r="EG271" s="41"/>
      <c r="EH271" s="41"/>
      <c r="EI271" s="41"/>
      <c r="EJ271" s="41"/>
      <c r="EK271" s="41"/>
      <c r="EL271" s="41"/>
      <c r="EM271" s="141"/>
      <c r="EN271" s="41"/>
      <c r="EW271" s="41"/>
      <c r="EX271" s="41"/>
    </row>
    <row r="272" spans="1:154" s="143" customFormat="1" x14ac:dyDescent="0.2">
      <c r="A272" s="41"/>
      <c r="B272" s="139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140"/>
      <c r="AQ272" s="41"/>
      <c r="AR272" s="141"/>
      <c r="AS272" s="117"/>
      <c r="AT272" s="117"/>
      <c r="AU272" s="117"/>
      <c r="AV272" s="142"/>
      <c r="AW272" s="142"/>
      <c r="AX272" s="142"/>
      <c r="AY272" s="142"/>
      <c r="AZ272" s="142"/>
      <c r="BA272" s="142"/>
      <c r="BB272" s="142"/>
      <c r="BC272" s="142"/>
      <c r="BD272" s="142"/>
      <c r="BE272" s="142"/>
      <c r="BF272" s="142"/>
      <c r="BG272" s="142"/>
      <c r="BH272" s="142"/>
      <c r="BI272" s="142"/>
      <c r="BJ272" s="142"/>
      <c r="BK272" s="142"/>
      <c r="BL272" s="142"/>
      <c r="BM272" s="142"/>
      <c r="BN272" s="142"/>
      <c r="BO272" s="142"/>
      <c r="BP272" s="142"/>
      <c r="BQ272" s="142"/>
      <c r="BR272" s="142"/>
      <c r="BS272" s="142"/>
      <c r="BT272" s="142"/>
      <c r="BU272" s="142"/>
      <c r="BV272" s="142"/>
      <c r="BW272" s="142"/>
      <c r="BX272" s="142"/>
      <c r="BY272" s="142"/>
      <c r="BZ272" s="142"/>
      <c r="CA272" s="142"/>
      <c r="CB272" s="142"/>
      <c r="CC272" s="142"/>
      <c r="CD272" s="142"/>
      <c r="CE272" s="142"/>
      <c r="CF272" s="142"/>
      <c r="CG272" s="142"/>
      <c r="CH272" s="142"/>
      <c r="CI272" s="142"/>
      <c r="CJ272" s="142"/>
      <c r="CK272" s="142"/>
      <c r="CL272" s="142"/>
      <c r="CM272" s="142"/>
      <c r="CN272" s="142"/>
      <c r="CO272" s="142"/>
      <c r="CP272" s="142"/>
      <c r="CQ272" s="142"/>
      <c r="CR272" s="142"/>
      <c r="CS272" s="142"/>
      <c r="CT272" s="142"/>
      <c r="CU272" s="142"/>
      <c r="CV272" s="142"/>
      <c r="CW272" s="142"/>
      <c r="CX272" s="142"/>
      <c r="CY272" s="142"/>
      <c r="CZ272" s="142"/>
      <c r="DA272" s="142"/>
      <c r="DB272" s="142"/>
      <c r="DC272" s="142"/>
      <c r="DD272" s="142"/>
      <c r="DE272" s="142"/>
      <c r="DF272" s="142"/>
      <c r="DG272" s="142"/>
      <c r="DH272" s="142"/>
      <c r="DI272" s="142"/>
      <c r="DJ272" s="142"/>
      <c r="DK272" s="142"/>
      <c r="DL272" s="142"/>
      <c r="DM272" s="142"/>
      <c r="EG272" s="41"/>
      <c r="EH272" s="41"/>
      <c r="EI272" s="41"/>
      <c r="EJ272" s="41"/>
      <c r="EK272" s="41"/>
      <c r="EL272" s="41"/>
      <c r="EM272" s="141"/>
      <c r="EN272" s="41"/>
      <c r="EW272" s="41"/>
      <c r="EX272" s="41"/>
    </row>
    <row r="273" spans="1:154" s="143" customFormat="1" x14ac:dyDescent="0.2">
      <c r="A273" s="41"/>
      <c r="B273" s="139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140"/>
      <c r="AQ273" s="41"/>
      <c r="AR273" s="141"/>
      <c r="AS273" s="117"/>
      <c r="AT273" s="117"/>
      <c r="AU273" s="117"/>
      <c r="AV273" s="142"/>
      <c r="AW273" s="142"/>
      <c r="AX273" s="142"/>
      <c r="AY273" s="142"/>
      <c r="AZ273" s="142"/>
      <c r="BA273" s="142"/>
      <c r="BB273" s="142"/>
      <c r="BC273" s="142"/>
      <c r="BD273" s="142"/>
      <c r="BE273" s="142"/>
      <c r="BF273" s="142"/>
      <c r="BG273" s="142"/>
      <c r="BH273" s="142"/>
      <c r="BI273" s="142"/>
      <c r="BJ273" s="142"/>
      <c r="BK273" s="142"/>
      <c r="BL273" s="142"/>
      <c r="BM273" s="142"/>
      <c r="BN273" s="142"/>
      <c r="BO273" s="142"/>
      <c r="BP273" s="142"/>
      <c r="BQ273" s="142"/>
      <c r="BR273" s="142"/>
      <c r="BS273" s="142"/>
      <c r="BT273" s="142"/>
      <c r="BU273" s="142"/>
      <c r="BV273" s="142"/>
      <c r="BW273" s="142"/>
      <c r="BX273" s="142"/>
      <c r="BY273" s="142"/>
      <c r="BZ273" s="142"/>
      <c r="CA273" s="142"/>
      <c r="CB273" s="142"/>
      <c r="CC273" s="142"/>
      <c r="CD273" s="142"/>
      <c r="CE273" s="142"/>
      <c r="CF273" s="142"/>
      <c r="CG273" s="142"/>
      <c r="CH273" s="142"/>
      <c r="CI273" s="142"/>
      <c r="CJ273" s="142"/>
      <c r="CK273" s="142"/>
      <c r="CL273" s="142"/>
      <c r="CM273" s="142"/>
      <c r="CN273" s="142"/>
      <c r="CO273" s="142"/>
      <c r="CP273" s="142"/>
      <c r="CQ273" s="142"/>
      <c r="CR273" s="142"/>
      <c r="CS273" s="142"/>
      <c r="CT273" s="142"/>
      <c r="CU273" s="142"/>
      <c r="CV273" s="142"/>
      <c r="CW273" s="142"/>
      <c r="CX273" s="142"/>
      <c r="CY273" s="142"/>
      <c r="CZ273" s="142"/>
      <c r="DA273" s="142"/>
      <c r="DB273" s="142"/>
      <c r="DC273" s="142"/>
      <c r="DD273" s="142"/>
      <c r="DE273" s="142"/>
      <c r="DF273" s="142"/>
      <c r="DG273" s="142"/>
      <c r="DH273" s="142"/>
      <c r="DI273" s="142"/>
      <c r="DJ273" s="142"/>
      <c r="DK273" s="142"/>
      <c r="DL273" s="142"/>
      <c r="DM273" s="142"/>
      <c r="EG273" s="41"/>
      <c r="EH273" s="41"/>
      <c r="EI273" s="41"/>
      <c r="EJ273" s="41"/>
      <c r="EK273" s="41"/>
      <c r="EL273" s="41"/>
      <c r="EM273" s="141"/>
      <c r="EN273" s="41"/>
      <c r="EW273" s="41"/>
      <c r="EX273" s="41"/>
    </row>
    <row r="274" spans="1:154" s="143" customFormat="1" x14ac:dyDescent="0.2">
      <c r="A274" s="41"/>
      <c r="B274" s="139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140"/>
      <c r="AQ274" s="41"/>
      <c r="AR274" s="141"/>
      <c r="AS274" s="117"/>
      <c r="AT274" s="117"/>
      <c r="AU274" s="117"/>
      <c r="AV274" s="142"/>
      <c r="AW274" s="142"/>
      <c r="AX274" s="142"/>
      <c r="AY274" s="142"/>
      <c r="AZ274" s="142"/>
      <c r="BA274" s="142"/>
      <c r="BB274" s="142"/>
      <c r="BC274" s="142"/>
      <c r="BD274" s="142"/>
      <c r="BE274" s="142"/>
      <c r="BF274" s="142"/>
      <c r="BG274" s="142"/>
      <c r="BH274" s="142"/>
      <c r="BI274" s="142"/>
      <c r="BJ274" s="142"/>
      <c r="BK274" s="142"/>
      <c r="BL274" s="142"/>
      <c r="BM274" s="142"/>
      <c r="BN274" s="142"/>
      <c r="BO274" s="142"/>
      <c r="BP274" s="142"/>
      <c r="BQ274" s="142"/>
      <c r="BR274" s="142"/>
      <c r="BS274" s="142"/>
      <c r="BT274" s="142"/>
      <c r="BU274" s="142"/>
      <c r="BV274" s="142"/>
      <c r="BW274" s="142"/>
      <c r="BX274" s="142"/>
      <c r="BY274" s="142"/>
      <c r="BZ274" s="142"/>
      <c r="CA274" s="142"/>
      <c r="CB274" s="142"/>
      <c r="CC274" s="142"/>
      <c r="CD274" s="142"/>
      <c r="CE274" s="142"/>
      <c r="CF274" s="142"/>
      <c r="CG274" s="142"/>
      <c r="CH274" s="142"/>
      <c r="CI274" s="142"/>
      <c r="CJ274" s="142"/>
      <c r="CK274" s="142"/>
      <c r="CL274" s="142"/>
      <c r="CM274" s="142"/>
      <c r="CN274" s="142"/>
      <c r="CO274" s="142"/>
      <c r="CP274" s="142"/>
      <c r="CQ274" s="142"/>
      <c r="CR274" s="142"/>
      <c r="CS274" s="142"/>
      <c r="CT274" s="142"/>
      <c r="CU274" s="142"/>
      <c r="CV274" s="142"/>
      <c r="CW274" s="142"/>
      <c r="CX274" s="142"/>
      <c r="CY274" s="142"/>
      <c r="CZ274" s="142"/>
      <c r="DA274" s="142"/>
      <c r="DB274" s="142"/>
      <c r="DC274" s="142"/>
      <c r="DD274" s="142"/>
      <c r="DE274" s="142"/>
      <c r="DF274" s="142"/>
      <c r="DG274" s="142"/>
      <c r="DH274" s="142"/>
      <c r="DI274" s="142"/>
      <c r="DJ274" s="142"/>
      <c r="DK274" s="142"/>
      <c r="DL274" s="142"/>
      <c r="DM274" s="142"/>
      <c r="EG274" s="41"/>
      <c r="EH274" s="41"/>
      <c r="EI274" s="41"/>
      <c r="EJ274" s="41"/>
      <c r="EK274" s="41"/>
      <c r="EL274" s="41"/>
      <c r="EM274" s="141"/>
      <c r="EN274" s="41"/>
      <c r="EW274" s="41"/>
      <c r="EX274" s="41"/>
    </row>
    <row r="275" spans="1:154" s="143" customFormat="1" x14ac:dyDescent="0.2">
      <c r="A275" s="41"/>
      <c r="B275" s="139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140"/>
      <c r="AQ275" s="41"/>
      <c r="AR275" s="141"/>
      <c r="AS275" s="117"/>
      <c r="AT275" s="117"/>
      <c r="AU275" s="117"/>
      <c r="AV275" s="142"/>
      <c r="AW275" s="142"/>
      <c r="AX275" s="142"/>
      <c r="AY275" s="142"/>
      <c r="AZ275" s="142"/>
      <c r="BA275" s="142"/>
      <c r="BB275" s="142"/>
      <c r="BC275" s="142"/>
      <c r="BD275" s="142"/>
      <c r="BE275" s="142"/>
      <c r="BF275" s="142"/>
      <c r="BG275" s="142"/>
      <c r="BH275" s="142"/>
      <c r="BI275" s="142"/>
      <c r="BJ275" s="142"/>
      <c r="BK275" s="142"/>
      <c r="BL275" s="142"/>
      <c r="BM275" s="142"/>
      <c r="BN275" s="142"/>
      <c r="BO275" s="142"/>
      <c r="BP275" s="142"/>
      <c r="BQ275" s="142"/>
      <c r="BR275" s="142"/>
      <c r="BS275" s="142"/>
      <c r="BT275" s="142"/>
      <c r="BU275" s="142"/>
      <c r="BV275" s="142"/>
      <c r="BW275" s="142"/>
      <c r="BX275" s="142"/>
      <c r="BY275" s="142"/>
      <c r="BZ275" s="142"/>
      <c r="CA275" s="142"/>
      <c r="CB275" s="142"/>
      <c r="CC275" s="142"/>
      <c r="CD275" s="142"/>
      <c r="CE275" s="142"/>
      <c r="CF275" s="142"/>
      <c r="CG275" s="142"/>
      <c r="CH275" s="142"/>
      <c r="CI275" s="142"/>
      <c r="CJ275" s="142"/>
      <c r="CK275" s="142"/>
      <c r="CL275" s="142"/>
      <c r="CM275" s="142"/>
      <c r="CN275" s="142"/>
      <c r="CO275" s="142"/>
      <c r="CP275" s="142"/>
      <c r="CQ275" s="142"/>
      <c r="CR275" s="142"/>
      <c r="CS275" s="142"/>
      <c r="CT275" s="142"/>
      <c r="CU275" s="142"/>
      <c r="CV275" s="142"/>
      <c r="CW275" s="142"/>
      <c r="CX275" s="142"/>
      <c r="CY275" s="142"/>
      <c r="CZ275" s="142"/>
      <c r="DA275" s="142"/>
      <c r="DB275" s="142"/>
      <c r="DC275" s="142"/>
      <c r="DD275" s="142"/>
      <c r="DE275" s="142"/>
      <c r="DF275" s="142"/>
      <c r="DG275" s="142"/>
      <c r="DH275" s="142"/>
      <c r="DI275" s="142"/>
      <c r="DJ275" s="142"/>
      <c r="DK275" s="142"/>
      <c r="DL275" s="142"/>
      <c r="DM275" s="142"/>
      <c r="EG275" s="41"/>
      <c r="EH275" s="41"/>
      <c r="EI275" s="41"/>
      <c r="EJ275" s="41"/>
      <c r="EK275" s="41"/>
      <c r="EL275" s="41"/>
      <c r="EM275" s="141"/>
      <c r="EN275" s="41"/>
      <c r="EW275" s="41"/>
      <c r="EX275" s="41"/>
    </row>
    <row r="276" spans="1:154" s="143" customFormat="1" x14ac:dyDescent="0.2">
      <c r="A276" s="41"/>
      <c r="B276" s="139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140"/>
      <c r="AQ276" s="41"/>
      <c r="AR276" s="141"/>
      <c r="AS276" s="117"/>
      <c r="AT276" s="117"/>
      <c r="AU276" s="117"/>
      <c r="AV276" s="142"/>
      <c r="AW276" s="142"/>
      <c r="AX276" s="142"/>
      <c r="AY276" s="142"/>
      <c r="AZ276" s="142"/>
      <c r="BA276" s="142"/>
      <c r="BB276" s="142"/>
      <c r="BC276" s="142"/>
      <c r="BD276" s="142"/>
      <c r="BE276" s="142"/>
      <c r="BF276" s="142"/>
      <c r="BG276" s="142"/>
      <c r="BH276" s="142"/>
      <c r="BI276" s="142"/>
      <c r="BJ276" s="142"/>
      <c r="BK276" s="142"/>
      <c r="BL276" s="142"/>
      <c r="BM276" s="142"/>
      <c r="BN276" s="142"/>
      <c r="BO276" s="142"/>
      <c r="BP276" s="142"/>
      <c r="BQ276" s="142"/>
      <c r="BR276" s="142"/>
      <c r="BS276" s="142"/>
      <c r="BT276" s="142"/>
      <c r="BU276" s="142"/>
      <c r="BV276" s="142"/>
      <c r="BW276" s="142"/>
      <c r="BX276" s="142"/>
      <c r="BY276" s="142"/>
      <c r="BZ276" s="142"/>
      <c r="CA276" s="142"/>
      <c r="CB276" s="142"/>
      <c r="CC276" s="142"/>
      <c r="CD276" s="142"/>
      <c r="CE276" s="142"/>
      <c r="CF276" s="142"/>
      <c r="CG276" s="142"/>
      <c r="CH276" s="142"/>
      <c r="CI276" s="142"/>
      <c r="CJ276" s="142"/>
      <c r="CK276" s="142"/>
      <c r="CL276" s="142"/>
      <c r="CM276" s="142"/>
      <c r="CN276" s="142"/>
      <c r="CO276" s="142"/>
      <c r="CP276" s="142"/>
      <c r="CQ276" s="142"/>
      <c r="CR276" s="142"/>
      <c r="CS276" s="142"/>
      <c r="CT276" s="142"/>
      <c r="CU276" s="142"/>
      <c r="CV276" s="142"/>
      <c r="CW276" s="142"/>
      <c r="CX276" s="142"/>
      <c r="CY276" s="142"/>
      <c r="CZ276" s="142"/>
      <c r="DA276" s="142"/>
      <c r="DB276" s="142"/>
      <c r="DC276" s="142"/>
      <c r="DD276" s="142"/>
      <c r="DE276" s="142"/>
      <c r="DF276" s="142"/>
      <c r="DG276" s="142"/>
      <c r="DH276" s="142"/>
      <c r="DI276" s="142"/>
      <c r="DJ276" s="142"/>
      <c r="DK276" s="142"/>
      <c r="DL276" s="142"/>
      <c r="DM276" s="142"/>
      <c r="EG276" s="41"/>
      <c r="EH276" s="41"/>
      <c r="EI276" s="41"/>
      <c r="EJ276" s="41"/>
      <c r="EK276" s="41"/>
      <c r="EL276" s="41"/>
      <c r="EM276" s="141"/>
      <c r="EN276" s="41"/>
      <c r="EW276" s="41"/>
      <c r="EX276" s="41"/>
    </row>
    <row r="277" spans="1:154" s="143" customFormat="1" x14ac:dyDescent="0.2">
      <c r="A277" s="41"/>
      <c r="B277" s="139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140"/>
      <c r="AQ277" s="41"/>
      <c r="AR277" s="141"/>
      <c r="AS277" s="117"/>
      <c r="AT277" s="117"/>
      <c r="AU277" s="117"/>
      <c r="AV277" s="142"/>
      <c r="AW277" s="142"/>
      <c r="AX277" s="142"/>
      <c r="AY277" s="142"/>
      <c r="AZ277" s="142"/>
      <c r="BA277" s="142"/>
      <c r="BB277" s="142"/>
      <c r="BC277" s="142"/>
      <c r="BD277" s="142"/>
      <c r="BE277" s="142"/>
      <c r="BF277" s="142"/>
      <c r="BG277" s="142"/>
      <c r="BH277" s="142"/>
      <c r="BI277" s="142"/>
      <c r="BJ277" s="142"/>
      <c r="BK277" s="142"/>
      <c r="BL277" s="142"/>
      <c r="BM277" s="142"/>
      <c r="BN277" s="142"/>
      <c r="BO277" s="142"/>
      <c r="BP277" s="142"/>
      <c r="BQ277" s="142"/>
      <c r="BR277" s="142"/>
      <c r="BS277" s="142"/>
      <c r="BT277" s="142"/>
      <c r="BU277" s="142"/>
      <c r="BV277" s="142"/>
      <c r="BW277" s="142"/>
      <c r="BX277" s="142"/>
      <c r="BY277" s="142"/>
      <c r="BZ277" s="142"/>
      <c r="CA277" s="142"/>
      <c r="CB277" s="142"/>
      <c r="CC277" s="142"/>
      <c r="CD277" s="142"/>
      <c r="CE277" s="142"/>
      <c r="CF277" s="142"/>
      <c r="CG277" s="142"/>
      <c r="CH277" s="142"/>
      <c r="CI277" s="142"/>
      <c r="CJ277" s="142"/>
      <c r="CK277" s="142"/>
      <c r="CL277" s="142"/>
      <c r="CM277" s="142"/>
      <c r="CN277" s="142"/>
      <c r="CO277" s="142"/>
      <c r="CP277" s="142"/>
      <c r="CQ277" s="142"/>
      <c r="CR277" s="142"/>
      <c r="CS277" s="142"/>
      <c r="CT277" s="142"/>
      <c r="CU277" s="142"/>
      <c r="CV277" s="142"/>
      <c r="CW277" s="142"/>
      <c r="CX277" s="142"/>
      <c r="CY277" s="142"/>
      <c r="CZ277" s="142"/>
      <c r="DA277" s="142"/>
      <c r="DB277" s="142"/>
      <c r="DC277" s="142"/>
      <c r="DD277" s="142"/>
      <c r="DE277" s="142"/>
      <c r="DF277" s="142"/>
      <c r="DG277" s="142"/>
      <c r="DH277" s="142"/>
      <c r="DI277" s="142"/>
      <c r="DJ277" s="142"/>
      <c r="DK277" s="142"/>
      <c r="DL277" s="142"/>
      <c r="DM277" s="142"/>
      <c r="EG277" s="41"/>
      <c r="EH277" s="41"/>
      <c r="EI277" s="41"/>
      <c r="EJ277" s="41"/>
      <c r="EK277" s="41"/>
      <c r="EL277" s="41"/>
      <c r="EM277" s="141"/>
      <c r="EN277" s="41"/>
      <c r="EW277" s="41"/>
      <c r="EX277" s="41"/>
    </row>
    <row r="278" spans="1:154" s="143" customFormat="1" x14ac:dyDescent="0.2">
      <c r="A278" s="41"/>
      <c r="B278" s="139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140"/>
      <c r="AQ278" s="41"/>
      <c r="AR278" s="141"/>
      <c r="AS278" s="117"/>
      <c r="AT278" s="117"/>
      <c r="AU278" s="117"/>
      <c r="AV278" s="142"/>
      <c r="AW278" s="142"/>
      <c r="AX278" s="142"/>
      <c r="AY278" s="142"/>
      <c r="AZ278" s="142"/>
      <c r="BA278" s="142"/>
      <c r="BB278" s="142"/>
      <c r="BC278" s="142"/>
      <c r="BD278" s="142"/>
      <c r="BE278" s="142"/>
      <c r="BF278" s="142"/>
      <c r="BG278" s="142"/>
      <c r="BH278" s="142"/>
      <c r="BI278" s="142"/>
      <c r="BJ278" s="142"/>
      <c r="BK278" s="142"/>
      <c r="BL278" s="142"/>
      <c r="BM278" s="142"/>
      <c r="BN278" s="142"/>
      <c r="BO278" s="142"/>
      <c r="BP278" s="142"/>
      <c r="BQ278" s="142"/>
      <c r="BR278" s="142"/>
      <c r="BS278" s="142"/>
      <c r="BT278" s="142"/>
      <c r="BU278" s="142"/>
      <c r="BV278" s="142"/>
      <c r="BW278" s="142"/>
      <c r="BX278" s="142"/>
      <c r="BY278" s="142"/>
      <c r="BZ278" s="142"/>
      <c r="CA278" s="142"/>
      <c r="CB278" s="142"/>
      <c r="CC278" s="142"/>
      <c r="CD278" s="142"/>
      <c r="CE278" s="142"/>
      <c r="CF278" s="142"/>
      <c r="CG278" s="142"/>
      <c r="CH278" s="142"/>
      <c r="CI278" s="142"/>
      <c r="CJ278" s="142"/>
      <c r="CK278" s="142"/>
      <c r="CL278" s="142"/>
      <c r="CM278" s="142"/>
      <c r="CN278" s="142"/>
      <c r="CO278" s="142"/>
      <c r="CP278" s="142"/>
      <c r="CQ278" s="142"/>
      <c r="CR278" s="142"/>
      <c r="CS278" s="142"/>
      <c r="CT278" s="142"/>
      <c r="CU278" s="142"/>
      <c r="CV278" s="142"/>
      <c r="CW278" s="142"/>
      <c r="CX278" s="142"/>
      <c r="CY278" s="142"/>
      <c r="CZ278" s="142"/>
      <c r="DA278" s="142"/>
      <c r="DB278" s="142"/>
      <c r="DC278" s="142"/>
      <c r="DD278" s="142"/>
      <c r="DE278" s="142"/>
      <c r="DF278" s="142"/>
      <c r="DG278" s="142"/>
      <c r="DH278" s="142"/>
      <c r="DI278" s="142"/>
      <c r="DJ278" s="142"/>
      <c r="DK278" s="142"/>
      <c r="DL278" s="142"/>
      <c r="DM278" s="142"/>
      <c r="EG278" s="41"/>
      <c r="EH278" s="41"/>
      <c r="EI278" s="41"/>
      <c r="EJ278" s="41"/>
      <c r="EK278" s="41"/>
      <c r="EL278" s="41"/>
      <c r="EM278" s="141"/>
      <c r="EN278" s="41"/>
      <c r="EW278" s="41"/>
      <c r="EX278" s="41"/>
    </row>
    <row r="279" spans="1:154" s="143" customFormat="1" x14ac:dyDescent="0.2">
      <c r="A279" s="41"/>
      <c r="B279" s="139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140"/>
      <c r="AQ279" s="41"/>
      <c r="AR279" s="141"/>
      <c r="AS279" s="117"/>
      <c r="AT279" s="117"/>
      <c r="AU279" s="117"/>
      <c r="AV279" s="142"/>
      <c r="AW279" s="142"/>
      <c r="AX279" s="142"/>
      <c r="AY279" s="142"/>
      <c r="AZ279" s="142"/>
      <c r="BA279" s="142"/>
      <c r="BB279" s="142"/>
      <c r="BC279" s="142"/>
      <c r="BD279" s="142"/>
      <c r="BE279" s="142"/>
      <c r="BF279" s="142"/>
      <c r="BG279" s="142"/>
      <c r="BH279" s="142"/>
      <c r="BI279" s="142"/>
      <c r="BJ279" s="142"/>
      <c r="BK279" s="142"/>
      <c r="BL279" s="142"/>
      <c r="BM279" s="142"/>
      <c r="BN279" s="142"/>
      <c r="BO279" s="142"/>
      <c r="BP279" s="142"/>
      <c r="BQ279" s="142"/>
      <c r="BR279" s="142"/>
      <c r="BS279" s="142"/>
      <c r="BT279" s="142"/>
      <c r="BU279" s="142"/>
      <c r="BV279" s="142"/>
      <c r="BW279" s="142"/>
      <c r="BX279" s="142"/>
      <c r="BY279" s="142"/>
      <c r="BZ279" s="142"/>
      <c r="CA279" s="142"/>
      <c r="CB279" s="142"/>
      <c r="CC279" s="142"/>
      <c r="CD279" s="142"/>
      <c r="CE279" s="142"/>
      <c r="CF279" s="142"/>
      <c r="CG279" s="142"/>
      <c r="CH279" s="142"/>
      <c r="CI279" s="142"/>
      <c r="CJ279" s="142"/>
      <c r="CK279" s="142"/>
      <c r="CL279" s="142"/>
      <c r="CM279" s="142"/>
      <c r="CN279" s="142"/>
      <c r="CO279" s="142"/>
      <c r="CP279" s="142"/>
      <c r="CQ279" s="142"/>
      <c r="CR279" s="142"/>
      <c r="CS279" s="142"/>
      <c r="CT279" s="142"/>
      <c r="CU279" s="142"/>
      <c r="CV279" s="142"/>
      <c r="CW279" s="142"/>
      <c r="CX279" s="142"/>
      <c r="CY279" s="142"/>
      <c r="CZ279" s="142"/>
      <c r="DA279" s="142"/>
      <c r="DB279" s="142"/>
      <c r="DC279" s="142"/>
      <c r="DD279" s="142"/>
      <c r="DE279" s="142"/>
      <c r="DF279" s="142"/>
      <c r="DG279" s="142"/>
      <c r="DH279" s="142"/>
      <c r="DI279" s="142"/>
      <c r="DJ279" s="142"/>
      <c r="DK279" s="142"/>
      <c r="DL279" s="142"/>
      <c r="DM279" s="142"/>
      <c r="EG279" s="41"/>
      <c r="EH279" s="41"/>
      <c r="EI279" s="41"/>
      <c r="EJ279" s="41"/>
      <c r="EK279" s="41"/>
      <c r="EL279" s="41"/>
      <c r="EM279" s="141"/>
      <c r="EN279" s="41"/>
      <c r="EW279" s="41"/>
      <c r="EX279" s="41"/>
    </row>
    <row r="280" spans="1:154" s="143" customFormat="1" x14ac:dyDescent="0.2">
      <c r="A280" s="41"/>
      <c r="B280" s="139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140"/>
      <c r="AQ280" s="41"/>
      <c r="AR280" s="141"/>
      <c r="AS280" s="117"/>
      <c r="AT280" s="117"/>
      <c r="AU280" s="117"/>
      <c r="AV280" s="142"/>
      <c r="AW280" s="142"/>
      <c r="AX280" s="142"/>
      <c r="AY280" s="142"/>
      <c r="AZ280" s="142"/>
      <c r="BA280" s="142"/>
      <c r="BB280" s="142"/>
      <c r="BC280" s="142"/>
      <c r="BD280" s="142"/>
      <c r="BE280" s="142"/>
      <c r="BF280" s="142"/>
      <c r="BG280" s="142"/>
      <c r="BH280" s="142"/>
      <c r="BI280" s="142"/>
      <c r="BJ280" s="142"/>
      <c r="BK280" s="142"/>
      <c r="BL280" s="142"/>
      <c r="BM280" s="142"/>
      <c r="BN280" s="142"/>
      <c r="BO280" s="142"/>
      <c r="BP280" s="142"/>
      <c r="BQ280" s="142"/>
      <c r="BR280" s="142"/>
      <c r="BS280" s="142"/>
      <c r="BT280" s="142"/>
      <c r="BU280" s="142"/>
      <c r="BV280" s="142"/>
      <c r="BW280" s="142"/>
      <c r="BX280" s="142"/>
      <c r="BY280" s="142"/>
      <c r="BZ280" s="142"/>
      <c r="CA280" s="142"/>
      <c r="CB280" s="142"/>
      <c r="CC280" s="142"/>
      <c r="CD280" s="142"/>
      <c r="CE280" s="142"/>
      <c r="CF280" s="142"/>
      <c r="CG280" s="142"/>
      <c r="CH280" s="142"/>
      <c r="CI280" s="142"/>
      <c r="CJ280" s="142"/>
      <c r="CK280" s="142"/>
      <c r="CL280" s="142"/>
      <c r="CM280" s="142"/>
      <c r="CN280" s="142"/>
      <c r="CO280" s="142"/>
      <c r="CP280" s="142"/>
      <c r="CQ280" s="142"/>
      <c r="CR280" s="142"/>
      <c r="CS280" s="142"/>
      <c r="CT280" s="142"/>
      <c r="CU280" s="142"/>
      <c r="CV280" s="142"/>
      <c r="CW280" s="142"/>
      <c r="CX280" s="142"/>
      <c r="CY280" s="142"/>
      <c r="CZ280" s="142"/>
      <c r="DA280" s="142"/>
      <c r="DB280" s="142"/>
      <c r="DC280" s="142"/>
      <c r="DD280" s="142"/>
      <c r="DE280" s="142"/>
      <c r="DF280" s="142"/>
      <c r="DG280" s="142"/>
      <c r="DH280" s="142"/>
      <c r="DI280" s="142"/>
      <c r="DJ280" s="142"/>
      <c r="DK280" s="142"/>
      <c r="DL280" s="142"/>
      <c r="DM280" s="142"/>
      <c r="EG280" s="41"/>
      <c r="EH280" s="41"/>
      <c r="EI280" s="41"/>
      <c r="EJ280" s="41"/>
      <c r="EK280" s="41"/>
      <c r="EL280" s="41"/>
      <c r="EM280" s="141"/>
      <c r="EN280" s="41"/>
      <c r="EW280" s="41"/>
      <c r="EX280" s="41"/>
    </row>
    <row r="281" spans="1:154" s="143" customFormat="1" x14ac:dyDescent="0.2">
      <c r="A281" s="41"/>
      <c r="B281" s="139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140"/>
      <c r="AQ281" s="41"/>
      <c r="AR281" s="141"/>
      <c r="AS281" s="117"/>
      <c r="AT281" s="117"/>
      <c r="AU281" s="117"/>
      <c r="AV281" s="142"/>
      <c r="AW281" s="142"/>
      <c r="AX281" s="142"/>
      <c r="AY281" s="142"/>
      <c r="AZ281" s="142"/>
      <c r="BA281" s="142"/>
      <c r="BB281" s="142"/>
      <c r="BC281" s="142"/>
      <c r="BD281" s="142"/>
      <c r="BE281" s="142"/>
      <c r="BF281" s="142"/>
      <c r="BG281" s="142"/>
      <c r="BH281" s="142"/>
      <c r="BI281" s="142"/>
      <c r="BJ281" s="142"/>
      <c r="BK281" s="142"/>
      <c r="BL281" s="142"/>
      <c r="BM281" s="142"/>
      <c r="BN281" s="142"/>
      <c r="BO281" s="142"/>
      <c r="BP281" s="142"/>
      <c r="BQ281" s="142"/>
      <c r="BR281" s="142"/>
      <c r="BS281" s="142"/>
      <c r="BT281" s="142"/>
      <c r="BU281" s="142"/>
      <c r="BV281" s="142"/>
      <c r="BW281" s="142"/>
      <c r="BX281" s="142"/>
      <c r="BY281" s="142"/>
      <c r="BZ281" s="142"/>
      <c r="CA281" s="142"/>
      <c r="CB281" s="142"/>
      <c r="CC281" s="142"/>
      <c r="CD281" s="142"/>
      <c r="CE281" s="142"/>
      <c r="CF281" s="142"/>
      <c r="CG281" s="142"/>
      <c r="CH281" s="142"/>
      <c r="CI281" s="142"/>
      <c r="CJ281" s="142"/>
      <c r="CK281" s="142"/>
      <c r="CL281" s="142"/>
      <c r="CM281" s="142"/>
      <c r="CN281" s="142"/>
      <c r="CO281" s="142"/>
      <c r="CP281" s="142"/>
      <c r="CQ281" s="142"/>
      <c r="CR281" s="142"/>
      <c r="CS281" s="142"/>
      <c r="CT281" s="142"/>
      <c r="CU281" s="142"/>
      <c r="CV281" s="142"/>
      <c r="CW281" s="142"/>
      <c r="CX281" s="142"/>
      <c r="CY281" s="142"/>
      <c r="CZ281" s="142"/>
      <c r="DA281" s="142"/>
      <c r="DB281" s="142"/>
      <c r="DC281" s="142"/>
      <c r="DD281" s="142"/>
      <c r="DE281" s="142"/>
      <c r="DF281" s="142"/>
      <c r="DG281" s="142"/>
      <c r="DH281" s="142"/>
      <c r="DI281" s="142"/>
      <c r="DJ281" s="142"/>
      <c r="DK281" s="142"/>
      <c r="DL281" s="142"/>
      <c r="DM281" s="142"/>
      <c r="EG281" s="41"/>
      <c r="EH281" s="41"/>
      <c r="EI281" s="41"/>
      <c r="EJ281" s="41"/>
      <c r="EK281" s="41"/>
      <c r="EL281" s="41"/>
      <c r="EM281" s="141"/>
      <c r="EN281" s="41"/>
      <c r="EW281" s="41"/>
      <c r="EX281" s="41"/>
    </row>
    <row r="282" spans="1:154" s="143" customFormat="1" x14ac:dyDescent="0.2">
      <c r="A282" s="41"/>
      <c r="B282" s="139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140"/>
      <c r="AQ282" s="41"/>
      <c r="AR282" s="141"/>
      <c r="AS282" s="117"/>
      <c r="AT282" s="117"/>
      <c r="AU282" s="117"/>
      <c r="AV282" s="142"/>
      <c r="AW282" s="142"/>
      <c r="AX282" s="142"/>
      <c r="AY282" s="142"/>
      <c r="AZ282" s="142"/>
      <c r="BA282" s="142"/>
      <c r="BB282" s="142"/>
      <c r="BC282" s="142"/>
      <c r="BD282" s="142"/>
      <c r="BE282" s="142"/>
      <c r="BF282" s="142"/>
      <c r="BG282" s="142"/>
      <c r="BH282" s="142"/>
      <c r="BI282" s="142"/>
      <c r="BJ282" s="142"/>
      <c r="BK282" s="142"/>
      <c r="BL282" s="142"/>
      <c r="BM282" s="142"/>
      <c r="BN282" s="142"/>
      <c r="BO282" s="142"/>
      <c r="BP282" s="142"/>
      <c r="BQ282" s="142"/>
      <c r="BR282" s="142"/>
      <c r="BS282" s="142"/>
      <c r="BT282" s="142"/>
      <c r="BU282" s="142"/>
      <c r="BV282" s="142"/>
      <c r="BW282" s="142"/>
      <c r="BX282" s="142"/>
      <c r="BY282" s="142"/>
      <c r="BZ282" s="142"/>
      <c r="CA282" s="142"/>
      <c r="CB282" s="142"/>
      <c r="CC282" s="142"/>
      <c r="CD282" s="142"/>
      <c r="CE282" s="142"/>
      <c r="CF282" s="142"/>
      <c r="CG282" s="142"/>
      <c r="CH282" s="142"/>
      <c r="CI282" s="142"/>
      <c r="CJ282" s="142"/>
      <c r="CK282" s="142"/>
      <c r="CL282" s="142"/>
      <c r="CM282" s="142"/>
      <c r="CN282" s="142"/>
      <c r="CO282" s="142"/>
      <c r="CP282" s="142"/>
      <c r="CQ282" s="142"/>
      <c r="CR282" s="142"/>
      <c r="CS282" s="142"/>
      <c r="CT282" s="142"/>
      <c r="CU282" s="142"/>
      <c r="CV282" s="142"/>
      <c r="CW282" s="142"/>
      <c r="CX282" s="142"/>
      <c r="CY282" s="142"/>
      <c r="CZ282" s="142"/>
      <c r="DA282" s="142"/>
      <c r="DB282" s="142"/>
      <c r="DC282" s="142"/>
      <c r="DD282" s="142"/>
      <c r="DE282" s="142"/>
      <c r="DF282" s="142"/>
      <c r="DG282" s="142"/>
      <c r="DH282" s="142"/>
      <c r="DI282" s="142"/>
      <c r="DJ282" s="142"/>
      <c r="DK282" s="142"/>
      <c r="DL282" s="142"/>
      <c r="DM282" s="142"/>
      <c r="EG282" s="41"/>
      <c r="EH282" s="41"/>
      <c r="EI282" s="41"/>
      <c r="EJ282" s="41"/>
      <c r="EK282" s="41"/>
      <c r="EL282" s="41"/>
      <c r="EM282" s="141"/>
      <c r="EN282" s="41"/>
      <c r="EW282" s="41"/>
      <c r="EX282" s="41"/>
    </row>
    <row r="283" spans="1:154" s="143" customFormat="1" x14ac:dyDescent="0.2">
      <c r="A283" s="41"/>
      <c r="B283" s="139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140"/>
      <c r="AQ283" s="41"/>
      <c r="AR283" s="141"/>
      <c r="AS283" s="117"/>
      <c r="AT283" s="117"/>
      <c r="AU283" s="117"/>
      <c r="AV283" s="142"/>
      <c r="AW283" s="142"/>
      <c r="AX283" s="142"/>
      <c r="AY283" s="142"/>
      <c r="AZ283" s="142"/>
      <c r="BA283" s="142"/>
      <c r="BB283" s="142"/>
      <c r="BC283" s="142"/>
      <c r="BD283" s="142"/>
      <c r="BE283" s="142"/>
      <c r="BF283" s="142"/>
      <c r="BG283" s="142"/>
      <c r="BH283" s="142"/>
      <c r="BI283" s="142"/>
      <c r="BJ283" s="142"/>
      <c r="BK283" s="142"/>
      <c r="BL283" s="142"/>
      <c r="BM283" s="142"/>
      <c r="BN283" s="142"/>
      <c r="BO283" s="142"/>
      <c r="BP283" s="142"/>
      <c r="BQ283" s="142"/>
      <c r="BR283" s="142"/>
      <c r="BS283" s="142"/>
      <c r="BT283" s="142"/>
      <c r="BU283" s="142"/>
      <c r="BV283" s="142"/>
      <c r="BW283" s="142"/>
      <c r="BX283" s="142"/>
      <c r="BY283" s="142"/>
      <c r="BZ283" s="142"/>
      <c r="CA283" s="142"/>
      <c r="CB283" s="142"/>
      <c r="CC283" s="142"/>
      <c r="CD283" s="142"/>
      <c r="CE283" s="142"/>
      <c r="CF283" s="142"/>
      <c r="CG283" s="142"/>
      <c r="CH283" s="142"/>
      <c r="CI283" s="142"/>
      <c r="CJ283" s="142"/>
      <c r="CK283" s="142"/>
      <c r="CL283" s="142"/>
      <c r="CM283" s="142"/>
      <c r="CN283" s="142"/>
      <c r="CO283" s="142"/>
      <c r="CP283" s="142"/>
      <c r="CQ283" s="142"/>
      <c r="CR283" s="142"/>
      <c r="CS283" s="142"/>
      <c r="CT283" s="142"/>
      <c r="CU283" s="142"/>
      <c r="CV283" s="142"/>
      <c r="CW283" s="142"/>
      <c r="CX283" s="142"/>
      <c r="CY283" s="142"/>
      <c r="CZ283" s="142"/>
      <c r="DA283" s="142"/>
      <c r="DB283" s="142"/>
      <c r="DC283" s="142"/>
      <c r="DD283" s="142"/>
      <c r="DE283" s="142"/>
      <c r="DF283" s="142"/>
      <c r="DG283" s="142"/>
      <c r="DH283" s="142"/>
      <c r="DI283" s="142"/>
      <c r="DJ283" s="142"/>
      <c r="DK283" s="142"/>
      <c r="DL283" s="142"/>
      <c r="DM283" s="142"/>
      <c r="EG283" s="41"/>
      <c r="EH283" s="41"/>
      <c r="EI283" s="41"/>
      <c r="EJ283" s="41"/>
      <c r="EK283" s="41"/>
      <c r="EL283" s="41"/>
      <c r="EM283" s="141"/>
      <c r="EN283" s="41"/>
      <c r="EW283" s="41"/>
      <c r="EX283" s="41"/>
    </row>
    <row r="284" spans="1:154" s="143" customFormat="1" x14ac:dyDescent="0.2">
      <c r="A284" s="41"/>
      <c r="B284" s="139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140"/>
      <c r="AQ284" s="41"/>
      <c r="AR284" s="141"/>
      <c r="AS284" s="117"/>
      <c r="AT284" s="117"/>
      <c r="AU284" s="117"/>
      <c r="AV284" s="142"/>
      <c r="AW284" s="142"/>
      <c r="AX284" s="142"/>
      <c r="AY284" s="142"/>
      <c r="AZ284" s="142"/>
      <c r="BA284" s="142"/>
      <c r="BB284" s="142"/>
      <c r="BC284" s="142"/>
      <c r="BD284" s="142"/>
      <c r="BE284" s="142"/>
      <c r="BF284" s="142"/>
      <c r="BG284" s="142"/>
      <c r="BH284" s="142"/>
      <c r="BI284" s="142"/>
      <c r="BJ284" s="142"/>
      <c r="BK284" s="142"/>
      <c r="BL284" s="142"/>
      <c r="BM284" s="142"/>
      <c r="BN284" s="142"/>
      <c r="BO284" s="142"/>
      <c r="BP284" s="142"/>
      <c r="BQ284" s="142"/>
      <c r="BR284" s="142"/>
      <c r="BS284" s="142"/>
      <c r="BT284" s="142"/>
      <c r="BU284" s="142"/>
      <c r="BV284" s="142"/>
      <c r="BW284" s="142"/>
      <c r="BX284" s="142"/>
      <c r="BY284" s="142"/>
      <c r="BZ284" s="142"/>
      <c r="CA284" s="142"/>
      <c r="CB284" s="142"/>
      <c r="CC284" s="142"/>
      <c r="CD284" s="142"/>
      <c r="CE284" s="142"/>
      <c r="CF284" s="142"/>
      <c r="CG284" s="142"/>
      <c r="CH284" s="142"/>
      <c r="CI284" s="142"/>
      <c r="CJ284" s="142"/>
      <c r="CK284" s="142"/>
      <c r="CL284" s="142"/>
      <c r="CM284" s="142"/>
      <c r="CN284" s="142"/>
      <c r="CO284" s="142"/>
      <c r="CP284" s="142"/>
      <c r="CQ284" s="142"/>
      <c r="CR284" s="142"/>
      <c r="CS284" s="142"/>
      <c r="CT284" s="142"/>
      <c r="CU284" s="142"/>
      <c r="CV284" s="142"/>
      <c r="CW284" s="142"/>
      <c r="CX284" s="142"/>
      <c r="CY284" s="142"/>
      <c r="CZ284" s="142"/>
      <c r="DA284" s="142"/>
      <c r="DB284" s="142"/>
      <c r="DC284" s="142"/>
      <c r="DD284" s="142"/>
      <c r="DE284" s="142"/>
      <c r="DF284" s="142"/>
      <c r="DG284" s="142"/>
      <c r="DH284" s="142"/>
      <c r="DI284" s="142"/>
      <c r="DJ284" s="142"/>
      <c r="DK284" s="142"/>
      <c r="DL284" s="142"/>
      <c r="DM284" s="142"/>
      <c r="EG284" s="41"/>
      <c r="EH284" s="41"/>
      <c r="EI284" s="41"/>
      <c r="EJ284" s="41"/>
      <c r="EK284" s="41"/>
      <c r="EL284" s="41"/>
      <c r="EM284" s="141"/>
      <c r="EN284" s="41"/>
      <c r="EW284" s="41"/>
      <c r="EX284" s="41"/>
    </row>
    <row r="285" spans="1:154" s="143" customFormat="1" x14ac:dyDescent="0.2">
      <c r="A285" s="41"/>
      <c r="B285" s="139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140"/>
      <c r="AQ285" s="41"/>
      <c r="AR285" s="141"/>
      <c r="AS285" s="117"/>
      <c r="AT285" s="117"/>
      <c r="AU285" s="117"/>
      <c r="AV285" s="142"/>
      <c r="AW285" s="142"/>
      <c r="AX285" s="142"/>
      <c r="AY285" s="142"/>
      <c r="AZ285" s="142"/>
      <c r="BA285" s="142"/>
      <c r="BB285" s="142"/>
      <c r="BC285" s="142"/>
      <c r="BD285" s="142"/>
      <c r="BE285" s="142"/>
      <c r="BF285" s="142"/>
      <c r="BG285" s="142"/>
      <c r="BH285" s="142"/>
      <c r="BI285" s="142"/>
      <c r="BJ285" s="142"/>
      <c r="BK285" s="142"/>
      <c r="BL285" s="142"/>
      <c r="BM285" s="142"/>
      <c r="BN285" s="142"/>
      <c r="BO285" s="142"/>
      <c r="BP285" s="142"/>
      <c r="BQ285" s="142"/>
      <c r="BR285" s="142"/>
      <c r="BS285" s="142"/>
      <c r="BT285" s="142"/>
      <c r="BU285" s="142"/>
      <c r="BV285" s="142"/>
      <c r="BW285" s="142"/>
      <c r="BX285" s="142"/>
      <c r="BY285" s="142"/>
      <c r="BZ285" s="142"/>
      <c r="CA285" s="142"/>
      <c r="CB285" s="142"/>
      <c r="CC285" s="142"/>
      <c r="CD285" s="142"/>
      <c r="CE285" s="142"/>
      <c r="CF285" s="142"/>
      <c r="CG285" s="142"/>
      <c r="CH285" s="142"/>
      <c r="CI285" s="142"/>
      <c r="CJ285" s="142"/>
      <c r="CK285" s="142"/>
      <c r="CL285" s="142"/>
      <c r="CM285" s="142"/>
      <c r="CN285" s="142"/>
      <c r="CO285" s="142"/>
      <c r="CP285" s="142"/>
      <c r="CQ285" s="142"/>
      <c r="CR285" s="142"/>
      <c r="CS285" s="142"/>
      <c r="CT285" s="142"/>
      <c r="CU285" s="142"/>
      <c r="CV285" s="142"/>
      <c r="CW285" s="142"/>
      <c r="CX285" s="142"/>
      <c r="CY285" s="142"/>
      <c r="CZ285" s="142"/>
      <c r="DA285" s="142"/>
      <c r="DB285" s="142"/>
      <c r="DC285" s="142"/>
      <c r="DD285" s="142"/>
      <c r="DE285" s="142"/>
      <c r="DF285" s="142"/>
      <c r="DG285" s="142"/>
      <c r="DH285" s="142"/>
      <c r="DI285" s="142"/>
      <c r="DJ285" s="142"/>
      <c r="DK285" s="142"/>
      <c r="DL285" s="142"/>
      <c r="DM285" s="142"/>
      <c r="EG285" s="41"/>
      <c r="EH285" s="41"/>
      <c r="EI285" s="41"/>
      <c r="EJ285" s="41"/>
      <c r="EK285" s="41"/>
      <c r="EL285" s="41"/>
      <c r="EM285" s="141"/>
      <c r="EN285" s="41"/>
      <c r="EW285" s="41"/>
      <c r="EX285" s="41"/>
    </row>
    <row r="286" spans="1:154" s="143" customFormat="1" x14ac:dyDescent="0.2">
      <c r="A286" s="41"/>
      <c r="B286" s="139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140"/>
      <c r="AQ286" s="41"/>
      <c r="AR286" s="141"/>
      <c r="AS286" s="117"/>
      <c r="AT286" s="117"/>
      <c r="AU286" s="117"/>
      <c r="AV286" s="142"/>
      <c r="AW286" s="142"/>
      <c r="AX286" s="142"/>
      <c r="AY286" s="142"/>
      <c r="AZ286" s="142"/>
      <c r="BA286" s="142"/>
      <c r="BB286" s="142"/>
      <c r="BC286" s="142"/>
      <c r="BD286" s="142"/>
      <c r="BE286" s="142"/>
      <c r="BF286" s="142"/>
      <c r="BG286" s="142"/>
      <c r="BH286" s="142"/>
      <c r="BI286" s="142"/>
      <c r="BJ286" s="142"/>
      <c r="BK286" s="142"/>
      <c r="BL286" s="142"/>
      <c r="BM286" s="142"/>
      <c r="BN286" s="142"/>
      <c r="BO286" s="142"/>
      <c r="BP286" s="142"/>
      <c r="BQ286" s="142"/>
      <c r="BR286" s="142"/>
      <c r="BS286" s="142"/>
      <c r="BT286" s="142"/>
      <c r="BU286" s="142"/>
      <c r="BV286" s="142"/>
      <c r="BW286" s="142"/>
      <c r="BX286" s="142"/>
      <c r="BY286" s="142"/>
      <c r="BZ286" s="142"/>
      <c r="CA286" s="142"/>
      <c r="CB286" s="142"/>
      <c r="CC286" s="142"/>
      <c r="CD286" s="142"/>
      <c r="CE286" s="142"/>
      <c r="CF286" s="142"/>
      <c r="CG286" s="142"/>
      <c r="CH286" s="142"/>
      <c r="CI286" s="142"/>
      <c r="CJ286" s="142"/>
      <c r="CK286" s="142"/>
      <c r="CL286" s="142"/>
      <c r="CM286" s="142"/>
      <c r="CN286" s="142"/>
      <c r="CO286" s="142"/>
      <c r="CP286" s="142"/>
      <c r="CQ286" s="142"/>
      <c r="CR286" s="142"/>
      <c r="CS286" s="142"/>
      <c r="CT286" s="142"/>
      <c r="CU286" s="142"/>
      <c r="CV286" s="142"/>
      <c r="CW286" s="142"/>
      <c r="CX286" s="142"/>
      <c r="CY286" s="142"/>
      <c r="CZ286" s="142"/>
      <c r="DA286" s="142"/>
      <c r="DB286" s="142"/>
      <c r="DC286" s="142"/>
      <c r="DD286" s="142"/>
      <c r="DE286" s="142"/>
      <c r="DF286" s="142"/>
      <c r="DG286" s="142"/>
      <c r="DH286" s="142"/>
      <c r="DI286" s="142"/>
      <c r="DJ286" s="142"/>
      <c r="DK286" s="142"/>
      <c r="DL286" s="142"/>
      <c r="DM286" s="142"/>
      <c r="EG286" s="41"/>
      <c r="EH286" s="41"/>
      <c r="EI286" s="41"/>
      <c r="EJ286" s="41"/>
      <c r="EK286" s="41"/>
      <c r="EL286" s="41"/>
      <c r="EM286" s="141"/>
      <c r="EN286" s="41"/>
      <c r="EW286" s="41"/>
      <c r="EX286" s="41"/>
    </row>
    <row r="287" spans="1:154" s="143" customFormat="1" x14ac:dyDescent="0.2">
      <c r="A287" s="41"/>
      <c r="B287" s="139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140"/>
      <c r="AQ287" s="41"/>
      <c r="AR287" s="141"/>
      <c r="AS287" s="117"/>
      <c r="AT287" s="117"/>
      <c r="AU287" s="117"/>
      <c r="AV287" s="142"/>
      <c r="AW287" s="142"/>
      <c r="AX287" s="142"/>
      <c r="AY287" s="142"/>
      <c r="AZ287" s="142"/>
      <c r="BA287" s="142"/>
      <c r="BB287" s="142"/>
      <c r="BC287" s="142"/>
      <c r="BD287" s="142"/>
      <c r="BE287" s="142"/>
      <c r="BF287" s="142"/>
      <c r="BG287" s="142"/>
      <c r="BH287" s="142"/>
      <c r="BI287" s="142"/>
      <c r="BJ287" s="142"/>
      <c r="BK287" s="142"/>
      <c r="BL287" s="142"/>
      <c r="BM287" s="142"/>
      <c r="BN287" s="142"/>
      <c r="BO287" s="142"/>
      <c r="BP287" s="142"/>
      <c r="BQ287" s="142"/>
      <c r="BR287" s="142"/>
      <c r="BS287" s="142"/>
      <c r="BT287" s="142"/>
      <c r="BU287" s="142"/>
      <c r="BV287" s="142"/>
      <c r="BW287" s="142"/>
      <c r="BX287" s="142"/>
      <c r="BY287" s="142"/>
      <c r="BZ287" s="142"/>
      <c r="CA287" s="142"/>
      <c r="CB287" s="142"/>
      <c r="CC287" s="142"/>
      <c r="CD287" s="142"/>
      <c r="CE287" s="142"/>
      <c r="CF287" s="142"/>
      <c r="CG287" s="142"/>
      <c r="CH287" s="142"/>
      <c r="CI287" s="142"/>
      <c r="CJ287" s="142"/>
      <c r="CK287" s="142"/>
      <c r="CL287" s="142"/>
      <c r="CM287" s="142"/>
      <c r="CN287" s="142"/>
      <c r="CO287" s="142"/>
      <c r="CP287" s="142"/>
      <c r="CQ287" s="142"/>
      <c r="CR287" s="142"/>
      <c r="CS287" s="142"/>
      <c r="CT287" s="142"/>
      <c r="CU287" s="142"/>
      <c r="CV287" s="142"/>
      <c r="CW287" s="142"/>
      <c r="CX287" s="142"/>
      <c r="CY287" s="142"/>
      <c r="CZ287" s="142"/>
      <c r="DA287" s="142"/>
      <c r="DB287" s="142"/>
      <c r="DC287" s="142"/>
      <c r="DD287" s="142"/>
      <c r="DE287" s="142"/>
      <c r="DF287" s="142"/>
      <c r="DG287" s="142"/>
      <c r="DH287" s="142"/>
      <c r="DI287" s="142"/>
      <c r="DJ287" s="142"/>
      <c r="DK287" s="142"/>
      <c r="DL287" s="142"/>
      <c r="DM287" s="142"/>
      <c r="EG287" s="41"/>
      <c r="EH287" s="41"/>
      <c r="EI287" s="41"/>
      <c r="EJ287" s="41"/>
      <c r="EK287" s="41"/>
      <c r="EL287" s="41"/>
      <c r="EM287" s="141"/>
      <c r="EN287" s="41"/>
      <c r="EW287" s="41"/>
      <c r="EX287" s="41"/>
    </row>
    <row r="288" spans="1:154" s="143" customFormat="1" x14ac:dyDescent="0.2">
      <c r="A288" s="41"/>
      <c r="B288" s="139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140"/>
      <c r="AQ288" s="41"/>
      <c r="AR288" s="141"/>
      <c r="AS288" s="117"/>
      <c r="AT288" s="117"/>
      <c r="AU288" s="117"/>
      <c r="AV288" s="142"/>
      <c r="AW288" s="142"/>
      <c r="AX288" s="142"/>
      <c r="AY288" s="142"/>
      <c r="AZ288" s="142"/>
      <c r="BA288" s="142"/>
      <c r="BB288" s="142"/>
      <c r="BC288" s="142"/>
      <c r="BD288" s="142"/>
      <c r="BE288" s="142"/>
      <c r="BF288" s="142"/>
      <c r="BG288" s="142"/>
      <c r="BH288" s="142"/>
      <c r="BI288" s="142"/>
      <c r="BJ288" s="142"/>
      <c r="BK288" s="142"/>
      <c r="BL288" s="142"/>
      <c r="BM288" s="142"/>
      <c r="BN288" s="142"/>
      <c r="BO288" s="142"/>
      <c r="BP288" s="142"/>
      <c r="BQ288" s="142"/>
      <c r="BR288" s="142"/>
      <c r="BS288" s="142"/>
      <c r="BT288" s="142"/>
      <c r="BU288" s="142"/>
      <c r="BV288" s="142"/>
      <c r="BW288" s="142"/>
      <c r="BX288" s="142"/>
      <c r="BY288" s="142"/>
      <c r="BZ288" s="142"/>
      <c r="CA288" s="142"/>
      <c r="CB288" s="142"/>
      <c r="CC288" s="142"/>
      <c r="CD288" s="142"/>
      <c r="CE288" s="142"/>
      <c r="CF288" s="142"/>
      <c r="CG288" s="142"/>
      <c r="CH288" s="142"/>
      <c r="CI288" s="142"/>
      <c r="CJ288" s="142"/>
      <c r="CK288" s="142"/>
      <c r="CL288" s="142"/>
      <c r="CM288" s="142"/>
      <c r="CN288" s="142"/>
      <c r="CO288" s="142"/>
      <c r="CP288" s="142"/>
      <c r="CQ288" s="142"/>
      <c r="CR288" s="142"/>
      <c r="CS288" s="142"/>
      <c r="CT288" s="142"/>
      <c r="CU288" s="142"/>
      <c r="CV288" s="142"/>
      <c r="CW288" s="142"/>
      <c r="CX288" s="142"/>
      <c r="CY288" s="142"/>
      <c r="CZ288" s="142"/>
      <c r="DA288" s="142"/>
      <c r="DB288" s="142"/>
      <c r="DC288" s="142"/>
      <c r="DD288" s="142"/>
      <c r="DE288" s="142"/>
      <c r="DF288" s="142"/>
      <c r="DG288" s="142"/>
      <c r="DH288" s="142"/>
      <c r="DI288" s="142"/>
      <c r="DJ288" s="142"/>
      <c r="DK288" s="142"/>
      <c r="DL288" s="142"/>
      <c r="DM288" s="142"/>
      <c r="EG288" s="41"/>
      <c r="EH288" s="41"/>
      <c r="EI288" s="41"/>
      <c r="EJ288" s="41"/>
      <c r="EK288" s="41"/>
      <c r="EL288" s="41"/>
      <c r="EM288" s="141"/>
      <c r="EN288" s="41"/>
      <c r="EW288" s="41"/>
      <c r="EX288" s="41"/>
    </row>
    <row r="289" spans="1:154" s="143" customFormat="1" x14ac:dyDescent="0.2">
      <c r="A289" s="41"/>
      <c r="B289" s="139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140"/>
      <c r="AQ289" s="41"/>
      <c r="AR289" s="141"/>
      <c r="AS289" s="117"/>
      <c r="AT289" s="117"/>
      <c r="AU289" s="117"/>
      <c r="AV289" s="142"/>
      <c r="AW289" s="142"/>
      <c r="AX289" s="142"/>
      <c r="AY289" s="142"/>
      <c r="AZ289" s="142"/>
      <c r="BA289" s="142"/>
      <c r="BB289" s="142"/>
      <c r="BC289" s="142"/>
      <c r="BD289" s="142"/>
      <c r="BE289" s="142"/>
      <c r="BF289" s="142"/>
      <c r="BG289" s="142"/>
      <c r="BH289" s="142"/>
      <c r="BI289" s="142"/>
      <c r="BJ289" s="142"/>
      <c r="BK289" s="142"/>
      <c r="BL289" s="142"/>
      <c r="BM289" s="142"/>
      <c r="BN289" s="142"/>
      <c r="BO289" s="142"/>
      <c r="BP289" s="142"/>
      <c r="BQ289" s="142"/>
      <c r="BR289" s="142"/>
      <c r="BS289" s="142"/>
      <c r="BT289" s="142"/>
      <c r="BU289" s="142"/>
      <c r="BV289" s="142"/>
      <c r="BW289" s="142"/>
      <c r="BX289" s="142"/>
      <c r="BY289" s="142"/>
      <c r="BZ289" s="142"/>
      <c r="CA289" s="142"/>
      <c r="CB289" s="142"/>
      <c r="CC289" s="142"/>
      <c r="CD289" s="142"/>
      <c r="CE289" s="142"/>
      <c r="CF289" s="142"/>
      <c r="CG289" s="142"/>
      <c r="CH289" s="142"/>
      <c r="CI289" s="142"/>
      <c r="CJ289" s="142"/>
      <c r="CK289" s="142"/>
      <c r="CL289" s="142"/>
      <c r="CM289" s="142"/>
      <c r="CN289" s="142"/>
      <c r="CO289" s="142"/>
      <c r="CP289" s="142"/>
      <c r="CQ289" s="142"/>
      <c r="CR289" s="142"/>
      <c r="CS289" s="142"/>
      <c r="CT289" s="142"/>
      <c r="CU289" s="142"/>
      <c r="CV289" s="142"/>
      <c r="CW289" s="142"/>
      <c r="CX289" s="142"/>
      <c r="CY289" s="142"/>
      <c r="CZ289" s="142"/>
      <c r="DA289" s="142"/>
      <c r="DB289" s="142"/>
      <c r="DC289" s="142"/>
      <c r="DD289" s="142"/>
      <c r="DE289" s="142"/>
      <c r="DF289" s="142"/>
      <c r="DG289" s="142"/>
      <c r="DH289" s="142"/>
      <c r="DI289" s="142"/>
      <c r="DJ289" s="142"/>
      <c r="DK289" s="142"/>
      <c r="DL289" s="142"/>
      <c r="DM289" s="142"/>
      <c r="EG289" s="41"/>
      <c r="EH289" s="41"/>
      <c r="EI289" s="41"/>
      <c r="EJ289" s="41"/>
      <c r="EK289" s="41"/>
      <c r="EL289" s="41"/>
      <c r="EM289" s="141"/>
      <c r="EN289" s="41"/>
      <c r="EW289" s="41"/>
      <c r="EX289" s="41"/>
    </row>
    <row r="290" spans="1:154" s="143" customFormat="1" x14ac:dyDescent="0.2">
      <c r="A290" s="41"/>
      <c r="B290" s="139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140"/>
      <c r="AQ290" s="41"/>
      <c r="AR290" s="141"/>
      <c r="AS290" s="117"/>
      <c r="AT290" s="117"/>
      <c r="AU290" s="117"/>
      <c r="AV290" s="142"/>
      <c r="AW290" s="142"/>
      <c r="AX290" s="142"/>
      <c r="AY290" s="142"/>
      <c r="AZ290" s="142"/>
      <c r="BA290" s="142"/>
      <c r="BB290" s="142"/>
      <c r="BC290" s="142"/>
      <c r="BD290" s="142"/>
      <c r="BE290" s="142"/>
      <c r="BF290" s="142"/>
      <c r="BG290" s="142"/>
      <c r="BH290" s="142"/>
      <c r="BI290" s="142"/>
      <c r="BJ290" s="142"/>
      <c r="BK290" s="142"/>
      <c r="BL290" s="142"/>
      <c r="BM290" s="142"/>
      <c r="BN290" s="142"/>
      <c r="BO290" s="142"/>
      <c r="BP290" s="142"/>
      <c r="BQ290" s="142"/>
      <c r="BR290" s="142"/>
      <c r="BS290" s="142"/>
      <c r="BT290" s="142"/>
      <c r="BU290" s="142"/>
      <c r="BV290" s="142"/>
      <c r="BW290" s="142"/>
      <c r="BX290" s="142"/>
      <c r="BY290" s="142"/>
      <c r="BZ290" s="142"/>
      <c r="CA290" s="142"/>
      <c r="CB290" s="142"/>
      <c r="CC290" s="142"/>
      <c r="CD290" s="142"/>
      <c r="CE290" s="142"/>
      <c r="CF290" s="142"/>
      <c r="CG290" s="142"/>
      <c r="CH290" s="142"/>
      <c r="CI290" s="142"/>
      <c r="CJ290" s="142"/>
      <c r="CK290" s="142"/>
      <c r="CL290" s="142"/>
      <c r="CM290" s="142"/>
      <c r="CN290" s="142"/>
      <c r="CO290" s="142"/>
      <c r="CP290" s="142"/>
      <c r="CQ290" s="142"/>
      <c r="CR290" s="142"/>
      <c r="CS290" s="142"/>
      <c r="CT290" s="142"/>
      <c r="CU290" s="142"/>
      <c r="CV290" s="142"/>
      <c r="CW290" s="142"/>
      <c r="CX290" s="142"/>
      <c r="CY290" s="142"/>
      <c r="CZ290" s="142"/>
      <c r="DA290" s="142"/>
      <c r="DB290" s="142"/>
      <c r="DC290" s="142"/>
      <c r="DD290" s="142"/>
      <c r="DE290" s="142"/>
      <c r="DF290" s="142"/>
      <c r="DG290" s="142"/>
      <c r="DH290" s="142"/>
      <c r="DI290" s="142"/>
      <c r="DJ290" s="142"/>
      <c r="DK290" s="142"/>
      <c r="DL290" s="142"/>
      <c r="DM290" s="142"/>
      <c r="EG290" s="41"/>
      <c r="EH290" s="41"/>
      <c r="EI290" s="41"/>
      <c r="EJ290" s="41"/>
      <c r="EK290" s="41"/>
      <c r="EL290" s="41"/>
      <c r="EM290" s="141"/>
      <c r="EN290" s="41"/>
      <c r="EW290" s="41"/>
      <c r="EX290" s="41"/>
    </row>
    <row r="291" spans="1:154" s="143" customFormat="1" x14ac:dyDescent="0.2">
      <c r="A291" s="41"/>
      <c r="B291" s="139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140"/>
      <c r="AQ291" s="41"/>
      <c r="AR291" s="141"/>
      <c r="AS291" s="117"/>
      <c r="AT291" s="117"/>
      <c r="AU291" s="117"/>
      <c r="AV291" s="142"/>
      <c r="AW291" s="142"/>
      <c r="AX291" s="142"/>
      <c r="AY291" s="142"/>
      <c r="AZ291" s="142"/>
      <c r="BA291" s="142"/>
      <c r="BB291" s="142"/>
      <c r="BC291" s="142"/>
      <c r="BD291" s="142"/>
      <c r="BE291" s="142"/>
      <c r="BF291" s="142"/>
      <c r="BG291" s="142"/>
      <c r="BH291" s="142"/>
      <c r="BI291" s="142"/>
      <c r="BJ291" s="142"/>
      <c r="BK291" s="142"/>
      <c r="BL291" s="142"/>
      <c r="BM291" s="142"/>
      <c r="BN291" s="142"/>
      <c r="BO291" s="142"/>
      <c r="BP291" s="142"/>
      <c r="BQ291" s="142"/>
      <c r="BR291" s="142"/>
      <c r="BS291" s="142"/>
      <c r="BT291" s="142"/>
      <c r="BU291" s="142"/>
      <c r="BV291" s="142"/>
      <c r="BW291" s="142"/>
      <c r="BX291" s="142"/>
      <c r="BY291" s="142"/>
      <c r="BZ291" s="142"/>
      <c r="CA291" s="142"/>
      <c r="CB291" s="142"/>
      <c r="CC291" s="142"/>
      <c r="CD291" s="142"/>
      <c r="CE291" s="142"/>
      <c r="CF291" s="142"/>
      <c r="CG291" s="142"/>
      <c r="CH291" s="142"/>
      <c r="CI291" s="142"/>
      <c r="CJ291" s="142"/>
      <c r="CK291" s="142"/>
      <c r="CL291" s="142"/>
      <c r="CM291" s="142"/>
      <c r="CN291" s="142"/>
      <c r="CO291" s="142"/>
      <c r="CP291" s="142"/>
      <c r="CQ291" s="142"/>
      <c r="CR291" s="142"/>
      <c r="CS291" s="142"/>
      <c r="CT291" s="142"/>
      <c r="CU291" s="142"/>
      <c r="CV291" s="142"/>
      <c r="CW291" s="142"/>
      <c r="CX291" s="142"/>
      <c r="CY291" s="142"/>
      <c r="CZ291" s="142"/>
      <c r="DA291" s="142"/>
      <c r="DB291" s="142"/>
      <c r="DC291" s="142"/>
      <c r="DD291" s="142"/>
      <c r="DE291" s="142"/>
      <c r="DF291" s="142"/>
      <c r="DG291" s="142"/>
      <c r="DH291" s="142"/>
      <c r="DI291" s="142"/>
      <c r="DJ291" s="142"/>
      <c r="DK291" s="142"/>
      <c r="DL291" s="142"/>
      <c r="DM291" s="142"/>
      <c r="EG291" s="41"/>
      <c r="EH291" s="41"/>
      <c r="EI291" s="41"/>
      <c r="EJ291" s="41"/>
      <c r="EK291" s="41"/>
      <c r="EL291" s="41"/>
      <c r="EM291" s="141"/>
      <c r="EN291" s="41"/>
      <c r="EW291" s="41"/>
      <c r="EX291" s="41"/>
    </row>
    <row r="292" spans="1:154" s="143" customFormat="1" x14ac:dyDescent="0.2">
      <c r="A292" s="41"/>
      <c r="B292" s="139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140"/>
      <c r="AQ292" s="41"/>
      <c r="AR292" s="141"/>
      <c r="AS292" s="117"/>
      <c r="AT292" s="117"/>
      <c r="AU292" s="117"/>
      <c r="AV292" s="142"/>
      <c r="AW292" s="142"/>
      <c r="AX292" s="142"/>
      <c r="AY292" s="142"/>
      <c r="AZ292" s="142"/>
      <c r="BA292" s="142"/>
      <c r="BB292" s="142"/>
      <c r="BC292" s="142"/>
      <c r="BD292" s="142"/>
      <c r="BE292" s="142"/>
      <c r="BF292" s="142"/>
      <c r="BG292" s="142"/>
      <c r="BH292" s="142"/>
      <c r="BI292" s="142"/>
      <c r="BJ292" s="142"/>
      <c r="BK292" s="142"/>
      <c r="BL292" s="142"/>
      <c r="BM292" s="142"/>
      <c r="BN292" s="142"/>
      <c r="BO292" s="142"/>
      <c r="BP292" s="142"/>
      <c r="BQ292" s="142"/>
      <c r="BR292" s="142"/>
      <c r="BS292" s="142"/>
      <c r="BT292" s="142"/>
      <c r="BU292" s="142"/>
      <c r="BV292" s="142"/>
      <c r="BW292" s="142"/>
      <c r="BX292" s="142"/>
      <c r="BY292" s="142"/>
      <c r="BZ292" s="142"/>
      <c r="CA292" s="142"/>
      <c r="CB292" s="142"/>
      <c r="CC292" s="142"/>
      <c r="CD292" s="142"/>
      <c r="CE292" s="142"/>
      <c r="CF292" s="142"/>
      <c r="CG292" s="142"/>
      <c r="CH292" s="142"/>
      <c r="CI292" s="142"/>
      <c r="CJ292" s="142"/>
      <c r="CK292" s="142"/>
      <c r="CL292" s="142"/>
      <c r="CM292" s="142"/>
      <c r="CN292" s="142"/>
      <c r="CO292" s="142"/>
      <c r="CP292" s="142"/>
      <c r="CQ292" s="142"/>
      <c r="CR292" s="142"/>
      <c r="CS292" s="142"/>
      <c r="CT292" s="142"/>
      <c r="CU292" s="142"/>
      <c r="CV292" s="142"/>
      <c r="CW292" s="142"/>
      <c r="CX292" s="142"/>
      <c r="CY292" s="142"/>
      <c r="CZ292" s="142"/>
      <c r="DA292" s="142"/>
      <c r="DB292" s="142"/>
      <c r="DC292" s="142"/>
      <c r="DD292" s="142"/>
      <c r="DE292" s="142"/>
      <c r="DF292" s="142"/>
      <c r="DG292" s="142"/>
      <c r="DH292" s="142"/>
      <c r="DI292" s="142"/>
      <c r="DJ292" s="142"/>
      <c r="DK292" s="142"/>
      <c r="DL292" s="142"/>
      <c r="DM292" s="142"/>
      <c r="EG292" s="41"/>
      <c r="EH292" s="41"/>
      <c r="EI292" s="41"/>
      <c r="EJ292" s="41"/>
      <c r="EK292" s="41"/>
      <c r="EL292" s="41"/>
      <c r="EM292" s="141"/>
      <c r="EN292" s="41"/>
      <c r="EW292" s="41"/>
      <c r="EX292" s="41"/>
    </row>
    <row r="293" spans="1:154" s="143" customFormat="1" x14ac:dyDescent="0.2">
      <c r="A293" s="41"/>
      <c r="B293" s="139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140"/>
      <c r="AQ293" s="41"/>
      <c r="AR293" s="141"/>
      <c r="AS293" s="117"/>
      <c r="AT293" s="117"/>
      <c r="AU293" s="117"/>
      <c r="AV293" s="142"/>
      <c r="AW293" s="142"/>
      <c r="AX293" s="142"/>
      <c r="AY293" s="142"/>
      <c r="AZ293" s="142"/>
      <c r="BA293" s="142"/>
      <c r="BB293" s="142"/>
      <c r="BC293" s="142"/>
      <c r="BD293" s="142"/>
      <c r="BE293" s="142"/>
      <c r="BF293" s="142"/>
      <c r="BG293" s="142"/>
      <c r="BH293" s="142"/>
      <c r="BI293" s="142"/>
      <c r="BJ293" s="142"/>
      <c r="BK293" s="142"/>
      <c r="BL293" s="142"/>
      <c r="BM293" s="142"/>
      <c r="BN293" s="142"/>
      <c r="BO293" s="142"/>
      <c r="BP293" s="142"/>
      <c r="BQ293" s="142"/>
      <c r="BR293" s="142"/>
      <c r="BS293" s="142"/>
      <c r="BT293" s="142"/>
      <c r="BU293" s="142"/>
      <c r="BV293" s="142"/>
      <c r="BW293" s="142"/>
      <c r="BX293" s="142"/>
      <c r="BY293" s="142"/>
      <c r="BZ293" s="142"/>
      <c r="CA293" s="142"/>
      <c r="CB293" s="142"/>
      <c r="CC293" s="142"/>
      <c r="CD293" s="142"/>
      <c r="CE293" s="142"/>
      <c r="CF293" s="142"/>
      <c r="CG293" s="142"/>
      <c r="CH293" s="142"/>
      <c r="CI293" s="142"/>
      <c r="CJ293" s="142"/>
      <c r="CK293" s="142"/>
      <c r="CL293" s="142"/>
      <c r="CM293" s="142"/>
      <c r="CN293" s="142"/>
      <c r="CO293" s="142"/>
      <c r="CP293" s="142"/>
      <c r="CQ293" s="142"/>
      <c r="CR293" s="142"/>
      <c r="CS293" s="142"/>
      <c r="CT293" s="142"/>
      <c r="CU293" s="142"/>
      <c r="CV293" s="142"/>
      <c r="CW293" s="142"/>
      <c r="CX293" s="142"/>
      <c r="CY293" s="142"/>
      <c r="CZ293" s="142"/>
      <c r="DA293" s="142"/>
      <c r="DB293" s="142"/>
      <c r="DC293" s="142"/>
      <c r="DD293" s="142"/>
      <c r="DE293" s="142"/>
      <c r="DF293" s="142"/>
      <c r="DG293" s="142"/>
      <c r="DH293" s="142"/>
      <c r="DI293" s="142"/>
      <c r="DJ293" s="142"/>
      <c r="DK293" s="142"/>
      <c r="DL293" s="142"/>
      <c r="DM293" s="142"/>
      <c r="EG293" s="41"/>
      <c r="EH293" s="41"/>
      <c r="EI293" s="41"/>
      <c r="EJ293" s="41"/>
      <c r="EK293" s="41"/>
      <c r="EL293" s="41"/>
      <c r="EM293" s="141"/>
      <c r="EN293" s="41"/>
      <c r="EW293" s="41"/>
      <c r="EX293" s="41"/>
    </row>
    <row r="294" spans="1:154" s="143" customFormat="1" x14ac:dyDescent="0.2">
      <c r="A294" s="41"/>
      <c r="B294" s="139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140"/>
      <c r="AQ294" s="41"/>
      <c r="AR294" s="141"/>
      <c r="AS294" s="117"/>
      <c r="AT294" s="117"/>
      <c r="AU294" s="117"/>
      <c r="AV294" s="142"/>
      <c r="AW294" s="142"/>
      <c r="AX294" s="142"/>
      <c r="AY294" s="142"/>
      <c r="AZ294" s="142"/>
      <c r="BA294" s="142"/>
      <c r="BB294" s="142"/>
      <c r="BC294" s="142"/>
      <c r="BD294" s="142"/>
      <c r="BE294" s="142"/>
      <c r="BF294" s="142"/>
      <c r="BG294" s="142"/>
      <c r="BH294" s="142"/>
      <c r="BI294" s="142"/>
      <c r="BJ294" s="142"/>
      <c r="BK294" s="142"/>
      <c r="BL294" s="142"/>
      <c r="BM294" s="142"/>
      <c r="BN294" s="142"/>
      <c r="BO294" s="142"/>
      <c r="BP294" s="142"/>
      <c r="BQ294" s="142"/>
      <c r="BR294" s="142"/>
      <c r="BS294" s="142"/>
      <c r="BT294" s="142"/>
      <c r="BU294" s="142"/>
      <c r="BV294" s="142"/>
      <c r="BW294" s="142"/>
      <c r="BX294" s="142"/>
      <c r="BY294" s="142"/>
      <c r="BZ294" s="142"/>
      <c r="CA294" s="142"/>
      <c r="CB294" s="142"/>
      <c r="CC294" s="142"/>
      <c r="CD294" s="142"/>
      <c r="CE294" s="142"/>
      <c r="CF294" s="142"/>
      <c r="CG294" s="142"/>
      <c r="CH294" s="142"/>
      <c r="CI294" s="142"/>
      <c r="CJ294" s="142"/>
      <c r="CK294" s="142"/>
      <c r="CL294" s="142"/>
      <c r="CM294" s="142"/>
      <c r="CN294" s="142"/>
      <c r="CO294" s="142"/>
      <c r="CP294" s="142"/>
      <c r="CQ294" s="142"/>
      <c r="CR294" s="142"/>
      <c r="CS294" s="142"/>
      <c r="CT294" s="142"/>
      <c r="CU294" s="142"/>
      <c r="CV294" s="142"/>
      <c r="CW294" s="142"/>
      <c r="CX294" s="142"/>
      <c r="CY294" s="142"/>
      <c r="CZ294" s="142"/>
      <c r="DA294" s="142"/>
      <c r="DB294" s="142"/>
      <c r="DC294" s="142"/>
      <c r="DD294" s="142"/>
      <c r="DE294" s="142"/>
      <c r="DF294" s="142"/>
      <c r="DG294" s="142"/>
      <c r="DH294" s="142"/>
      <c r="DI294" s="142"/>
      <c r="DJ294" s="142"/>
      <c r="DK294" s="142"/>
      <c r="DL294" s="142"/>
      <c r="DM294" s="142"/>
      <c r="EG294" s="41"/>
      <c r="EH294" s="41"/>
      <c r="EI294" s="41"/>
      <c r="EJ294" s="41"/>
      <c r="EK294" s="41"/>
      <c r="EL294" s="41"/>
      <c r="EM294" s="141"/>
      <c r="EN294" s="41"/>
      <c r="EW294" s="41"/>
      <c r="EX294" s="41"/>
    </row>
    <row r="295" spans="1:154" s="143" customFormat="1" x14ac:dyDescent="0.2">
      <c r="A295" s="41"/>
      <c r="B295" s="139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140"/>
      <c r="AQ295" s="41"/>
      <c r="AR295" s="141"/>
      <c r="AS295" s="117"/>
      <c r="AT295" s="117"/>
      <c r="AU295" s="117"/>
      <c r="AV295" s="142"/>
      <c r="AW295" s="142"/>
      <c r="AX295" s="142"/>
      <c r="AY295" s="142"/>
      <c r="AZ295" s="142"/>
      <c r="BA295" s="142"/>
      <c r="BB295" s="142"/>
      <c r="BC295" s="142"/>
      <c r="BD295" s="142"/>
      <c r="BE295" s="142"/>
      <c r="BF295" s="142"/>
      <c r="BG295" s="142"/>
      <c r="BH295" s="142"/>
      <c r="BI295" s="142"/>
      <c r="BJ295" s="142"/>
      <c r="BK295" s="142"/>
      <c r="BL295" s="142"/>
      <c r="BM295" s="142"/>
      <c r="BN295" s="142"/>
      <c r="BO295" s="142"/>
      <c r="BP295" s="142"/>
      <c r="BQ295" s="142"/>
      <c r="BR295" s="142"/>
      <c r="BS295" s="142"/>
      <c r="BT295" s="142"/>
      <c r="BU295" s="142"/>
      <c r="BV295" s="142"/>
      <c r="BW295" s="142"/>
      <c r="BX295" s="142"/>
      <c r="BY295" s="142"/>
      <c r="BZ295" s="142"/>
      <c r="CA295" s="142"/>
      <c r="CB295" s="142"/>
      <c r="CC295" s="142"/>
      <c r="CD295" s="142"/>
      <c r="CE295" s="142"/>
      <c r="CF295" s="142"/>
      <c r="CG295" s="142"/>
      <c r="CH295" s="142"/>
      <c r="CI295" s="142"/>
      <c r="CJ295" s="142"/>
      <c r="CK295" s="142"/>
      <c r="CL295" s="142"/>
      <c r="CM295" s="142"/>
      <c r="CN295" s="142"/>
      <c r="CO295" s="142"/>
      <c r="CP295" s="142"/>
      <c r="CQ295" s="142"/>
      <c r="CR295" s="142"/>
      <c r="CS295" s="142"/>
      <c r="CT295" s="142"/>
      <c r="CU295" s="142"/>
      <c r="CV295" s="142"/>
      <c r="CW295" s="142"/>
      <c r="CX295" s="142"/>
      <c r="CY295" s="142"/>
      <c r="CZ295" s="142"/>
      <c r="DA295" s="142"/>
      <c r="DB295" s="142"/>
      <c r="DC295" s="142"/>
      <c r="DD295" s="142"/>
      <c r="DE295" s="142"/>
      <c r="DF295" s="142"/>
      <c r="DG295" s="142"/>
      <c r="DH295" s="142"/>
      <c r="DI295" s="142"/>
      <c r="DJ295" s="142"/>
      <c r="DK295" s="142"/>
      <c r="DL295" s="142"/>
      <c r="DM295" s="142"/>
      <c r="EG295" s="41"/>
      <c r="EH295" s="41"/>
      <c r="EI295" s="41"/>
      <c r="EJ295" s="41"/>
      <c r="EK295" s="41"/>
      <c r="EL295" s="41"/>
      <c r="EM295" s="141"/>
      <c r="EN295" s="41"/>
      <c r="EW295" s="41"/>
      <c r="EX295" s="41"/>
    </row>
    <row r="296" spans="1:154" s="143" customFormat="1" x14ac:dyDescent="0.2">
      <c r="A296" s="41"/>
      <c r="B296" s="139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140"/>
      <c r="AQ296" s="41"/>
      <c r="AR296" s="141"/>
      <c r="AS296" s="117"/>
      <c r="AT296" s="117"/>
      <c r="AU296" s="117"/>
      <c r="AV296" s="142"/>
      <c r="AW296" s="142"/>
      <c r="AX296" s="142"/>
      <c r="AY296" s="142"/>
      <c r="AZ296" s="142"/>
      <c r="BA296" s="142"/>
      <c r="BB296" s="142"/>
      <c r="BC296" s="142"/>
      <c r="BD296" s="142"/>
      <c r="BE296" s="142"/>
      <c r="BF296" s="142"/>
      <c r="BG296" s="142"/>
      <c r="BH296" s="142"/>
      <c r="BI296" s="142"/>
      <c r="BJ296" s="142"/>
      <c r="BK296" s="142"/>
      <c r="BL296" s="142"/>
      <c r="BM296" s="142"/>
      <c r="BN296" s="142"/>
      <c r="BO296" s="142"/>
      <c r="BP296" s="142"/>
      <c r="BQ296" s="142"/>
      <c r="BR296" s="142"/>
      <c r="BS296" s="142"/>
      <c r="BT296" s="142"/>
      <c r="BU296" s="142"/>
      <c r="BV296" s="142"/>
      <c r="BW296" s="142"/>
      <c r="BX296" s="142"/>
      <c r="BY296" s="142"/>
      <c r="BZ296" s="142"/>
      <c r="CA296" s="142"/>
      <c r="CB296" s="142"/>
      <c r="CC296" s="142"/>
      <c r="CD296" s="142"/>
      <c r="CE296" s="142"/>
      <c r="CF296" s="142"/>
      <c r="CG296" s="142"/>
      <c r="CH296" s="142"/>
      <c r="CI296" s="142"/>
      <c r="CJ296" s="142"/>
      <c r="CK296" s="142"/>
      <c r="CL296" s="142"/>
      <c r="CM296" s="142"/>
      <c r="CN296" s="142"/>
      <c r="CO296" s="142"/>
      <c r="CP296" s="142"/>
      <c r="CQ296" s="142"/>
      <c r="CR296" s="142"/>
      <c r="CS296" s="142"/>
      <c r="CT296" s="142"/>
      <c r="CU296" s="142"/>
      <c r="CV296" s="142"/>
      <c r="CW296" s="142"/>
      <c r="CX296" s="142"/>
      <c r="CY296" s="142"/>
      <c r="CZ296" s="142"/>
      <c r="DA296" s="142"/>
      <c r="DB296" s="142"/>
      <c r="DC296" s="142"/>
      <c r="DD296" s="142"/>
      <c r="DE296" s="142"/>
      <c r="DF296" s="142"/>
      <c r="DG296" s="142"/>
      <c r="DH296" s="142"/>
      <c r="DI296" s="142"/>
      <c r="DJ296" s="142"/>
      <c r="DK296" s="142"/>
      <c r="DL296" s="142"/>
      <c r="DM296" s="142"/>
      <c r="EG296" s="41"/>
      <c r="EH296" s="41"/>
      <c r="EI296" s="41"/>
      <c r="EJ296" s="41"/>
      <c r="EK296" s="41"/>
      <c r="EL296" s="41"/>
      <c r="EM296" s="141"/>
      <c r="EN296" s="41"/>
      <c r="EW296" s="41"/>
      <c r="EX296" s="41"/>
    </row>
    <row r="297" spans="1:154" s="143" customFormat="1" x14ac:dyDescent="0.2">
      <c r="A297" s="41"/>
      <c r="B297" s="139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140"/>
      <c r="AQ297" s="41"/>
      <c r="AR297" s="141"/>
      <c r="AS297" s="117"/>
      <c r="AT297" s="117"/>
      <c r="AU297" s="117"/>
      <c r="AV297" s="142"/>
      <c r="AW297" s="142"/>
      <c r="AX297" s="142"/>
      <c r="AY297" s="142"/>
      <c r="AZ297" s="142"/>
      <c r="BA297" s="142"/>
      <c r="BB297" s="142"/>
      <c r="BC297" s="142"/>
      <c r="BD297" s="142"/>
      <c r="BE297" s="142"/>
      <c r="BF297" s="142"/>
      <c r="BG297" s="142"/>
      <c r="BH297" s="142"/>
      <c r="BI297" s="142"/>
      <c r="BJ297" s="142"/>
      <c r="BK297" s="142"/>
      <c r="BL297" s="142"/>
      <c r="BM297" s="142"/>
      <c r="BN297" s="142"/>
      <c r="BO297" s="142"/>
      <c r="BP297" s="142"/>
      <c r="BQ297" s="142"/>
      <c r="BR297" s="142"/>
      <c r="BS297" s="142"/>
      <c r="BT297" s="142"/>
      <c r="BU297" s="142"/>
      <c r="BV297" s="142"/>
      <c r="BW297" s="142"/>
      <c r="BX297" s="142"/>
      <c r="BY297" s="142"/>
      <c r="BZ297" s="142"/>
      <c r="CA297" s="142"/>
      <c r="CB297" s="142"/>
      <c r="CC297" s="142"/>
      <c r="CD297" s="142"/>
      <c r="CE297" s="142"/>
      <c r="CF297" s="142"/>
      <c r="CG297" s="142"/>
      <c r="CH297" s="142"/>
      <c r="CI297" s="142"/>
      <c r="CJ297" s="142"/>
      <c r="CK297" s="142"/>
      <c r="CL297" s="142"/>
      <c r="CM297" s="142"/>
      <c r="CN297" s="142"/>
      <c r="CO297" s="142"/>
      <c r="CP297" s="142"/>
      <c r="CQ297" s="142"/>
      <c r="CR297" s="142"/>
      <c r="CS297" s="142"/>
      <c r="CT297" s="142"/>
      <c r="CU297" s="142"/>
      <c r="CV297" s="142"/>
      <c r="CW297" s="142"/>
      <c r="CX297" s="142"/>
      <c r="CY297" s="142"/>
      <c r="CZ297" s="142"/>
      <c r="DA297" s="142"/>
      <c r="DB297" s="142"/>
      <c r="DC297" s="142"/>
      <c r="DD297" s="142"/>
      <c r="DE297" s="142"/>
      <c r="DF297" s="142"/>
      <c r="DG297" s="142"/>
      <c r="DH297" s="142"/>
      <c r="DI297" s="142"/>
      <c r="DJ297" s="142"/>
      <c r="DK297" s="142"/>
      <c r="DL297" s="142"/>
      <c r="DM297" s="142"/>
      <c r="EG297" s="41"/>
      <c r="EH297" s="41"/>
      <c r="EI297" s="41"/>
      <c r="EJ297" s="41"/>
      <c r="EK297" s="41"/>
      <c r="EL297" s="41"/>
      <c r="EM297" s="141"/>
      <c r="EN297" s="41"/>
      <c r="EW297" s="41"/>
      <c r="EX297" s="41"/>
    </row>
    <row r="298" spans="1:154" s="143" customFormat="1" x14ac:dyDescent="0.2">
      <c r="A298" s="41"/>
      <c r="B298" s="139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140"/>
      <c r="AQ298" s="41"/>
      <c r="AR298" s="141"/>
      <c r="AS298" s="117"/>
      <c r="AT298" s="117"/>
      <c r="AU298" s="117"/>
      <c r="AV298" s="142"/>
      <c r="AW298" s="142"/>
      <c r="AX298" s="142"/>
      <c r="AY298" s="142"/>
      <c r="AZ298" s="142"/>
      <c r="BA298" s="142"/>
      <c r="BB298" s="142"/>
      <c r="BC298" s="142"/>
      <c r="BD298" s="142"/>
      <c r="BE298" s="142"/>
      <c r="BF298" s="142"/>
      <c r="BG298" s="142"/>
      <c r="BH298" s="142"/>
      <c r="BI298" s="142"/>
      <c r="BJ298" s="142"/>
      <c r="BK298" s="142"/>
      <c r="BL298" s="142"/>
      <c r="BM298" s="142"/>
      <c r="BN298" s="142"/>
      <c r="BO298" s="142"/>
      <c r="BP298" s="142"/>
      <c r="BQ298" s="142"/>
      <c r="BR298" s="142"/>
      <c r="BS298" s="142"/>
      <c r="BT298" s="142"/>
      <c r="BU298" s="142"/>
      <c r="BV298" s="142"/>
      <c r="BW298" s="142"/>
      <c r="BX298" s="142"/>
      <c r="BY298" s="142"/>
      <c r="BZ298" s="142"/>
      <c r="CA298" s="142"/>
      <c r="CB298" s="142"/>
      <c r="CC298" s="142"/>
      <c r="CD298" s="142"/>
      <c r="CE298" s="142"/>
      <c r="CF298" s="142"/>
      <c r="CG298" s="142"/>
      <c r="CH298" s="142"/>
      <c r="CI298" s="142"/>
      <c r="CJ298" s="142"/>
      <c r="CK298" s="142"/>
      <c r="CL298" s="142"/>
      <c r="CM298" s="142"/>
      <c r="CN298" s="142"/>
      <c r="CO298" s="142"/>
      <c r="CP298" s="142"/>
      <c r="CQ298" s="142"/>
      <c r="CR298" s="142"/>
      <c r="CS298" s="142"/>
      <c r="CT298" s="142"/>
      <c r="CU298" s="142"/>
      <c r="CV298" s="142"/>
      <c r="CW298" s="142"/>
      <c r="CX298" s="142"/>
      <c r="CY298" s="142"/>
      <c r="CZ298" s="142"/>
      <c r="DA298" s="142"/>
      <c r="DB298" s="142"/>
      <c r="DC298" s="142"/>
      <c r="DD298" s="142"/>
      <c r="DE298" s="142"/>
      <c r="DF298" s="142"/>
      <c r="DG298" s="142"/>
      <c r="DH298" s="142"/>
      <c r="DI298" s="142"/>
      <c r="DJ298" s="142"/>
      <c r="DK298" s="142"/>
      <c r="DL298" s="142"/>
      <c r="DM298" s="142"/>
      <c r="EG298" s="41"/>
      <c r="EH298" s="41"/>
      <c r="EI298" s="41"/>
      <c r="EJ298" s="41"/>
      <c r="EK298" s="41"/>
      <c r="EL298" s="41"/>
      <c r="EM298" s="141"/>
      <c r="EN298" s="41"/>
      <c r="EW298" s="41"/>
      <c r="EX298" s="41"/>
    </row>
    <row r="299" spans="1:154" s="143" customFormat="1" x14ac:dyDescent="0.2">
      <c r="A299" s="41"/>
      <c r="B299" s="139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140"/>
      <c r="AQ299" s="41"/>
      <c r="AR299" s="141"/>
      <c r="AS299" s="117"/>
      <c r="AT299" s="117"/>
      <c r="AU299" s="117"/>
      <c r="AV299" s="142"/>
      <c r="AW299" s="142"/>
      <c r="AX299" s="142"/>
      <c r="AY299" s="142"/>
      <c r="AZ299" s="142"/>
      <c r="BA299" s="142"/>
      <c r="BB299" s="142"/>
      <c r="BC299" s="142"/>
      <c r="BD299" s="142"/>
      <c r="BE299" s="142"/>
      <c r="BF299" s="142"/>
      <c r="BG299" s="142"/>
      <c r="BH299" s="142"/>
      <c r="BI299" s="142"/>
      <c r="BJ299" s="142"/>
      <c r="BK299" s="142"/>
      <c r="BL299" s="142"/>
      <c r="BM299" s="142"/>
      <c r="BN299" s="142"/>
      <c r="BO299" s="142"/>
      <c r="BP299" s="142"/>
      <c r="BQ299" s="142"/>
      <c r="BR299" s="142"/>
      <c r="BS299" s="142"/>
      <c r="BT299" s="142"/>
      <c r="BU299" s="142"/>
      <c r="BV299" s="142"/>
      <c r="BW299" s="142"/>
      <c r="BX299" s="142"/>
      <c r="BY299" s="142"/>
      <c r="BZ299" s="142"/>
      <c r="CA299" s="142"/>
      <c r="CB299" s="142"/>
      <c r="CC299" s="142"/>
      <c r="CD299" s="142"/>
      <c r="CE299" s="142"/>
      <c r="CF299" s="142"/>
      <c r="CG299" s="142"/>
      <c r="CH299" s="142"/>
      <c r="CI299" s="142"/>
      <c r="CJ299" s="142"/>
      <c r="CK299" s="142"/>
      <c r="CL299" s="142"/>
      <c r="CM299" s="142"/>
      <c r="CN299" s="142"/>
      <c r="CO299" s="142"/>
      <c r="CP299" s="142"/>
      <c r="CQ299" s="142"/>
      <c r="CR299" s="142"/>
      <c r="CS299" s="142"/>
      <c r="CT299" s="142"/>
      <c r="CU299" s="142"/>
      <c r="CV299" s="142"/>
      <c r="CW299" s="142"/>
      <c r="CX299" s="142"/>
      <c r="CY299" s="142"/>
      <c r="CZ299" s="142"/>
      <c r="DA299" s="142"/>
      <c r="DB299" s="142"/>
      <c r="DC299" s="142"/>
      <c r="DD299" s="142"/>
      <c r="DE299" s="142"/>
      <c r="DF299" s="142"/>
      <c r="DG299" s="142"/>
      <c r="DH299" s="142"/>
      <c r="DI299" s="142"/>
      <c r="DJ299" s="142"/>
      <c r="DK299" s="142"/>
      <c r="DL299" s="142"/>
      <c r="DM299" s="142"/>
      <c r="EG299" s="41"/>
      <c r="EH299" s="41"/>
      <c r="EI299" s="41"/>
      <c r="EJ299" s="41"/>
      <c r="EK299" s="41"/>
      <c r="EL299" s="41"/>
      <c r="EM299" s="141"/>
      <c r="EN299" s="41"/>
      <c r="EW299" s="41"/>
      <c r="EX299" s="41"/>
    </row>
    <row r="300" spans="1:154" s="143" customFormat="1" x14ac:dyDescent="0.2">
      <c r="A300" s="41"/>
      <c r="B300" s="139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140"/>
      <c r="AQ300" s="41"/>
      <c r="AR300" s="141"/>
      <c r="AS300" s="117"/>
      <c r="AT300" s="117"/>
      <c r="AU300" s="117"/>
      <c r="AV300" s="142"/>
      <c r="AW300" s="142"/>
      <c r="AX300" s="142"/>
      <c r="AY300" s="142"/>
      <c r="AZ300" s="142"/>
      <c r="BA300" s="142"/>
      <c r="BB300" s="142"/>
      <c r="BC300" s="142"/>
      <c r="BD300" s="142"/>
      <c r="BE300" s="142"/>
      <c r="BF300" s="142"/>
      <c r="BG300" s="142"/>
      <c r="BH300" s="142"/>
      <c r="BI300" s="142"/>
      <c r="BJ300" s="142"/>
      <c r="BK300" s="142"/>
      <c r="BL300" s="142"/>
      <c r="BM300" s="142"/>
      <c r="BN300" s="142"/>
      <c r="BO300" s="142"/>
      <c r="BP300" s="142"/>
      <c r="BQ300" s="142"/>
      <c r="BR300" s="142"/>
      <c r="BS300" s="142"/>
      <c r="BT300" s="142"/>
      <c r="BU300" s="142"/>
      <c r="BV300" s="142"/>
      <c r="BW300" s="142"/>
      <c r="BX300" s="142"/>
      <c r="BY300" s="142"/>
      <c r="BZ300" s="142"/>
      <c r="CA300" s="142"/>
      <c r="CB300" s="142"/>
      <c r="CC300" s="142"/>
      <c r="CD300" s="142"/>
      <c r="CE300" s="142"/>
      <c r="CF300" s="142"/>
      <c r="CG300" s="142"/>
      <c r="CH300" s="142"/>
      <c r="CI300" s="142"/>
      <c r="CJ300" s="142"/>
      <c r="CK300" s="142"/>
      <c r="CL300" s="142"/>
      <c r="CM300" s="142"/>
      <c r="CN300" s="142"/>
      <c r="CO300" s="142"/>
      <c r="CP300" s="142"/>
      <c r="CQ300" s="142"/>
      <c r="CR300" s="142"/>
      <c r="CS300" s="142"/>
      <c r="CT300" s="142"/>
      <c r="CU300" s="142"/>
      <c r="CV300" s="142"/>
      <c r="CW300" s="142"/>
      <c r="CX300" s="142"/>
      <c r="CY300" s="142"/>
      <c r="CZ300" s="142"/>
      <c r="DA300" s="142"/>
      <c r="DB300" s="142"/>
      <c r="DC300" s="142"/>
      <c r="DD300" s="142"/>
      <c r="DE300" s="142"/>
      <c r="DF300" s="142"/>
      <c r="DG300" s="142"/>
      <c r="DH300" s="142"/>
      <c r="DI300" s="142"/>
      <c r="DJ300" s="142"/>
      <c r="DK300" s="142"/>
      <c r="DL300" s="142"/>
      <c r="DM300" s="142"/>
      <c r="EG300" s="41"/>
      <c r="EH300" s="41"/>
      <c r="EI300" s="41"/>
      <c r="EJ300" s="41"/>
      <c r="EK300" s="41"/>
      <c r="EL300" s="41"/>
      <c r="EM300" s="141"/>
      <c r="EN300" s="41"/>
      <c r="EW300" s="41"/>
      <c r="EX300" s="41"/>
    </row>
    <row r="301" spans="1:154" s="143" customFormat="1" x14ac:dyDescent="0.2">
      <c r="A301" s="41"/>
      <c r="B301" s="139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140"/>
      <c r="AQ301" s="41"/>
      <c r="AR301" s="141"/>
      <c r="AS301" s="117"/>
      <c r="AT301" s="117"/>
      <c r="AU301" s="117"/>
      <c r="AV301" s="142"/>
      <c r="AW301" s="142"/>
      <c r="AX301" s="142"/>
      <c r="AY301" s="142"/>
      <c r="AZ301" s="142"/>
      <c r="BA301" s="142"/>
      <c r="BB301" s="142"/>
      <c r="BC301" s="142"/>
      <c r="BD301" s="142"/>
      <c r="BE301" s="142"/>
      <c r="BF301" s="142"/>
      <c r="BG301" s="142"/>
      <c r="BH301" s="142"/>
      <c r="BI301" s="142"/>
      <c r="BJ301" s="142"/>
      <c r="BK301" s="142"/>
      <c r="BL301" s="142"/>
      <c r="BM301" s="142"/>
      <c r="BN301" s="142"/>
      <c r="BO301" s="142"/>
      <c r="BP301" s="142"/>
      <c r="BQ301" s="142"/>
      <c r="BR301" s="142"/>
      <c r="BS301" s="142"/>
      <c r="BT301" s="142"/>
      <c r="BU301" s="142"/>
      <c r="BV301" s="142"/>
      <c r="BW301" s="142"/>
      <c r="BX301" s="142"/>
      <c r="BY301" s="142"/>
      <c r="BZ301" s="142"/>
      <c r="CA301" s="142"/>
      <c r="CB301" s="142"/>
      <c r="CC301" s="142"/>
      <c r="CD301" s="142"/>
      <c r="CE301" s="142"/>
      <c r="CF301" s="142"/>
      <c r="CG301" s="142"/>
      <c r="CH301" s="142"/>
      <c r="CI301" s="142"/>
      <c r="CJ301" s="142"/>
      <c r="CK301" s="142"/>
      <c r="CL301" s="142"/>
      <c r="CM301" s="142"/>
      <c r="CN301" s="142"/>
      <c r="CO301" s="142"/>
      <c r="CP301" s="142"/>
      <c r="CQ301" s="142"/>
      <c r="CR301" s="142"/>
      <c r="CS301" s="142"/>
      <c r="CT301" s="142"/>
      <c r="CU301" s="142"/>
      <c r="CV301" s="142"/>
      <c r="CW301" s="142"/>
      <c r="CX301" s="142"/>
      <c r="CY301" s="142"/>
      <c r="CZ301" s="142"/>
      <c r="DA301" s="142"/>
      <c r="DB301" s="142"/>
      <c r="DC301" s="142"/>
      <c r="DD301" s="142"/>
      <c r="DE301" s="142"/>
      <c r="DF301" s="142"/>
      <c r="DG301" s="142"/>
      <c r="DH301" s="142"/>
      <c r="DI301" s="142"/>
      <c r="DJ301" s="142"/>
      <c r="DK301" s="142"/>
      <c r="DL301" s="142"/>
      <c r="DM301" s="142"/>
      <c r="EG301" s="41"/>
      <c r="EH301" s="41"/>
      <c r="EI301" s="41"/>
      <c r="EJ301" s="41"/>
      <c r="EK301" s="41"/>
      <c r="EL301" s="41"/>
      <c r="EM301" s="141"/>
      <c r="EN301" s="41"/>
      <c r="EW301" s="41"/>
      <c r="EX301" s="41"/>
    </row>
    <row r="302" spans="1:154" s="143" customFormat="1" x14ac:dyDescent="0.2">
      <c r="A302" s="41"/>
      <c r="B302" s="139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140"/>
      <c r="AQ302" s="41"/>
      <c r="AR302" s="141"/>
      <c r="AS302" s="117"/>
      <c r="AT302" s="117"/>
      <c r="AU302" s="117"/>
      <c r="AV302" s="142"/>
      <c r="AW302" s="142"/>
      <c r="AX302" s="142"/>
      <c r="AY302" s="142"/>
      <c r="AZ302" s="142"/>
      <c r="BA302" s="142"/>
      <c r="BB302" s="142"/>
      <c r="BC302" s="142"/>
      <c r="BD302" s="142"/>
      <c r="BE302" s="142"/>
      <c r="BF302" s="142"/>
      <c r="BG302" s="142"/>
      <c r="BH302" s="142"/>
      <c r="BI302" s="142"/>
      <c r="BJ302" s="142"/>
      <c r="BK302" s="142"/>
      <c r="BL302" s="142"/>
      <c r="BM302" s="142"/>
      <c r="BN302" s="142"/>
      <c r="BO302" s="142"/>
      <c r="BP302" s="142"/>
      <c r="BQ302" s="142"/>
      <c r="BR302" s="142"/>
      <c r="BS302" s="142"/>
      <c r="BT302" s="142"/>
      <c r="BU302" s="142"/>
      <c r="BV302" s="142"/>
      <c r="BW302" s="142"/>
      <c r="BX302" s="142"/>
      <c r="BY302" s="142"/>
      <c r="BZ302" s="142"/>
      <c r="CA302" s="142"/>
      <c r="CB302" s="142"/>
      <c r="CC302" s="142"/>
      <c r="CD302" s="142"/>
      <c r="CE302" s="142"/>
      <c r="CF302" s="142"/>
      <c r="CG302" s="142"/>
      <c r="CH302" s="142"/>
      <c r="CI302" s="142"/>
      <c r="CJ302" s="142"/>
      <c r="CK302" s="142"/>
      <c r="CL302" s="142"/>
      <c r="CM302" s="142"/>
      <c r="CN302" s="142"/>
      <c r="CO302" s="142"/>
      <c r="CP302" s="142"/>
      <c r="CQ302" s="142"/>
      <c r="CR302" s="142"/>
      <c r="CS302" s="142"/>
      <c r="CT302" s="142"/>
      <c r="CU302" s="142"/>
      <c r="CV302" s="142"/>
      <c r="CW302" s="142"/>
      <c r="CX302" s="142"/>
      <c r="CY302" s="142"/>
      <c r="CZ302" s="142"/>
      <c r="DA302" s="142"/>
      <c r="DB302" s="142"/>
      <c r="DC302" s="142"/>
      <c r="DD302" s="142"/>
      <c r="DE302" s="142"/>
      <c r="DF302" s="142"/>
      <c r="DG302" s="142"/>
      <c r="DH302" s="142"/>
      <c r="DI302" s="142"/>
      <c r="DJ302" s="142"/>
      <c r="DK302" s="142"/>
      <c r="DL302" s="142"/>
      <c r="DM302" s="142"/>
      <c r="EG302" s="41"/>
      <c r="EH302" s="41"/>
      <c r="EI302" s="41"/>
      <c r="EJ302" s="41"/>
      <c r="EK302" s="41"/>
      <c r="EL302" s="41"/>
      <c r="EM302" s="141"/>
      <c r="EN302" s="41"/>
      <c r="EW302" s="41"/>
      <c r="EX302" s="41"/>
    </row>
    <row r="303" spans="1:154" s="143" customFormat="1" x14ac:dyDescent="0.2">
      <c r="A303" s="41"/>
      <c r="B303" s="139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140"/>
      <c r="AQ303" s="41"/>
      <c r="AR303" s="141"/>
      <c r="AS303" s="117"/>
      <c r="AT303" s="117"/>
      <c r="AU303" s="117"/>
      <c r="AV303" s="142"/>
      <c r="AW303" s="142"/>
      <c r="AX303" s="142"/>
      <c r="AY303" s="142"/>
      <c r="AZ303" s="142"/>
      <c r="BA303" s="142"/>
      <c r="BB303" s="142"/>
      <c r="BC303" s="142"/>
      <c r="BD303" s="142"/>
      <c r="BE303" s="142"/>
      <c r="BF303" s="142"/>
      <c r="BG303" s="142"/>
      <c r="BH303" s="142"/>
      <c r="BI303" s="142"/>
      <c r="BJ303" s="142"/>
      <c r="BK303" s="142"/>
      <c r="BL303" s="142"/>
      <c r="BM303" s="142"/>
      <c r="BN303" s="142"/>
      <c r="BO303" s="142"/>
      <c r="BP303" s="142"/>
      <c r="BQ303" s="142"/>
      <c r="BR303" s="142"/>
      <c r="BS303" s="142"/>
      <c r="BT303" s="142"/>
      <c r="BU303" s="142"/>
      <c r="BV303" s="142"/>
      <c r="BW303" s="142"/>
      <c r="BX303" s="142"/>
      <c r="BY303" s="142"/>
      <c r="BZ303" s="142"/>
      <c r="CA303" s="142"/>
      <c r="CB303" s="142"/>
      <c r="CC303" s="142"/>
      <c r="CD303" s="142"/>
      <c r="CE303" s="142"/>
      <c r="CF303" s="142"/>
      <c r="CG303" s="142"/>
      <c r="CH303" s="142"/>
      <c r="CI303" s="142"/>
      <c r="CJ303" s="142"/>
      <c r="CK303" s="142"/>
      <c r="CL303" s="142"/>
      <c r="CM303" s="142"/>
      <c r="CN303" s="142"/>
      <c r="CO303" s="142"/>
      <c r="CP303" s="142"/>
      <c r="CQ303" s="142"/>
      <c r="CR303" s="142"/>
      <c r="CS303" s="142"/>
      <c r="CT303" s="142"/>
      <c r="CU303" s="142"/>
      <c r="CV303" s="142"/>
      <c r="CW303" s="142"/>
      <c r="CX303" s="142"/>
      <c r="CY303" s="142"/>
      <c r="CZ303" s="142"/>
      <c r="DA303" s="142"/>
      <c r="DB303" s="142"/>
      <c r="DC303" s="142"/>
      <c r="DD303" s="142"/>
      <c r="DE303" s="142"/>
      <c r="DF303" s="142"/>
      <c r="DG303" s="142"/>
      <c r="DH303" s="142"/>
      <c r="DI303" s="142"/>
      <c r="DJ303" s="142"/>
      <c r="DK303" s="142"/>
      <c r="DL303" s="142"/>
      <c r="DM303" s="142"/>
      <c r="EG303" s="41"/>
      <c r="EH303" s="41"/>
      <c r="EI303" s="41"/>
      <c r="EJ303" s="41"/>
      <c r="EK303" s="41"/>
      <c r="EL303" s="41"/>
      <c r="EM303" s="141"/>
      <c r="EN303" s="41"/>
      <c r="EW303" s="41"/>
      <c r="EX303" s="41"/>
    </row>
    <row r="304" spans="1:154" s="143" customFormat="1" x14ac:dyDescent="0.2">
      <c r="A304" s="41"/>
      <c r="B304" s="139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140"/>
      <c r="AQ304" s="41"/>
      <c r="AR304" s="141"/>
      <c r="AS304" s="117"/>
      <c r="AT304" s="117"/>
      <c r="AU304" s="117"/>
      <c r="AV304" s="142"/>
      <c r="AW304" s="142"/>
      <c r="AX304" s="142"/>
      <c r="AY304" s="142"/>
      <c r="AZ304" s="142"/>
      <c r="BA304" s="142"/>
      <c r="BB304" s="142"/>
      <c r="BC304" s="142"/>
      <c r="BD304" s="142"/>
      <c r="BE304" s="142"/>
      <c r="BF304" s="142"/>
      <c r="BG304" s="142"/>
      <c r="BH304" s="142"/>
      <c r="BI304" s="142"/>
      <c r="BJ304" s="142"/>
      <c r="BK304" s="142"/>
      <c r="BL304" s="142"/>
      <c r="BM304" s="142"/>
      <c r="BN304" s="142"/>
      <c r="BO304" s="142"/>
      <c r="BP304" s="142"/>
      <c r="BQ304" s="142"/>
      <c r="BR304" s="142"/>
      <c r="BS304" s="142"/>
      <c r="BT304" s="142"/>
      <c r="BU304" s="142"/>
      <c r="BV304" s="142"/>
      <c r="BW304" s="142"/>
      <c r="BX304" s="142"/>
      <c r="BY304" s="142"/>
      <c r="BZ304" s="142"/>
      <c r="CA304" s="142"/>
      <c r="CB304" s="142"/>
      <c r="CC304" s="142"/>
      <c r="CD304" s="142"/>
      <c r="CE304" s="142"/>
      <c r="CF304" s="142"/>
      <c r="CG304" s="142"/>
      <c r="CH304" s="142"/>
      <c r="CI304" s="142"/>
      <c r="CJ304" s="142"/>
      <c r="CK304" s="142"/>
      <c r="CL304" s="142"/>
      <c r="CM304" s="142"/>
      <c r="CN304" s="142"/>
      <c r="CO304" s="142"/>
      <c r="CP304" s="142"/>
      <c r="CQ304" s="142"/>
      <c r="CR304" s="142"/>
      <c r="CS304" s="142"/>
      <c r="CT304" s="142"/>
      <c r="CU304" s="142"/>
      <c r="CV304" s="142"/>
      <c r="CW304" s="142"/>
      <c r="CX304" s="142"/>
      <c r="CY304" s="142"/>
      <c r="CZ304" s="142"/>
      <c r="DA304" s="142"/>
      <c r="DB304" s="142"/>
      <c r="DC304" s="142"/>
      <c r="DD304" s="142"/>
      <c r="DE304" s="142"/>
      <c r="DF304" s="142"/>
      <c r="DG304" s="142"/>
      <c r="DH304" s="142"/>
      <c r="DI304" s="142"/>
      <c r="DJ304" s="142"/>
      <c r="DK304" s="142"/>
      <c r="DL304" s="142"/>
      <c r="DM304" s="142"/>
      <c r="EG304" s="41"/>
      <c r="EH304" s="41"/>
      <c r="EI304" s="41"/>
      <c r="EJ304" s="41"/>
      <c r="EK304" s="41"/>
      <c r="EL304" s="41"/>
      <c r="EM304" s="141"/>
      <c r="EN304" s="41"/>
      <c r="EW304" s="41"/>
      <c r="EX304" s="41"/>
    </row>
    <row r="305" spans="1:154" s="143" customFormat="1" x14ac:dyDescent="0.2">
      <c r="A305" s="41"/>
      <c r="B305" s="139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140"/>
      <c r="AQ305" s="41"/>
      <c r="AR305" s="141"/>
      <c r="AS305" s="117"/>
      <c r="AT305" s="117"/>
      <c r="AU305" s="117"/>
      <c r="AV305" s="142"/>
      <c r="AW305" s="142"/>
      <c r="AX305" s="142"/>
      <c r="AY305" s="142"/>
      <c r="AZ305" s="142"/>
      <c r="BA305" s="142"/>
      <c r="BB305" s="142"/>
      <c r="BC305" s="142"/>
      <c r="BD305" s="142"/>
      <c r="BE305" s="142"/>
      <c r="BF305" s="142"/>
      <c r="BG305" s="142"/>
      <c r="BH305" s="142"/>
      <c r="BI305" s="142"/>
      <c r="BJ305" s="142"/>
      <c r="BK305" s="142"/>
      <c r="BL305" s="142"/>
      <c r="BM305" s="142"/>
      <c r="BN305" s="142"/>
      <c r="BO305" s="142"/>
      <c r="BP305" s="142"/>
      <c r="BQ305" s="142"/>
      <c r="BR305" s="142"/>
      <c r="BS305" s="142"/>
      <c r="BT305" s="142"/>
      <c r="BU305" s="142"/>
      <c r="BV305" s="142"/>
      <c r="BW305" s="142"/>
      <c r="BX305" s="142"/>
      <c r="BY305" s="142"/>
      <c r="BZ305" s="142"/>
      <c r="CA305" s="142"/>
      <c r="CB305" s="142"/>
      <c r="CC305" s="142"/>
      <c r="CD305" s="142"/>
      <c r="CE305" s="142"/>
      <c r="CF305" s="142"/>
      <c r="CG305" s="142"/>
      <c r="CH305" s="142"/>
      <c r="CI305" s="142"/>
      <c r="CJ305" s="142"/>
      <c r="CK305" s="142"/>
      <c r="CL305" s="142"/>
      <c r="CM305" s="142"/>
      <c r="CN305" s="142"/>
      <c r="CO305" s="142"/>
      <c r="CP305" s="142"/>
      <c r="CQ305" s="142"/>
      <c r="CR305" s="142"/>
      <c r="CS305" s="142"/>
      <c r="CT305" s="142"/>
      <c r="CU305" s="142"/>
      <c r="CV305" s="142"/>
      <c r="CW305" s="142"/>
      <c r="CX305" s="142"/>
      <c r="CY305" s="142"/>
      <c r="CZ305" s="142"/>
      <c r="DA305" s="142"/>
      <c r="DB305" s="142"/>
      <c r="DC305" s="142"/>
      <c r="DD305" s="142"/>
      <c r="DE305" s="142"/>
      <c r="DF305" s="142"/>
      <c r="DG305" s="142"/>
      <c r="DH305" s="142"/>
      <c r="DI305" s="142"/>
      <c r="DJ305" s="142"/>
      <c r="DK305" s="142"/>
      <c r="DL305" s="142"/>
      <c r="DM305" s="142"/>
      <c r="EG305" s="41"/>
      <c r="EH305" s="41"/>
      <c r="EI305" s="41"/>
      <c r="EJ305" s="41"/>
      <c r="EK305" s="41"/>
      <c r="EL305" s="41"/>
      <c r="EM305" s="141"/>
      <c r="EN305" s="41"/>
      <c r="EW305" s="41"/>
      <c r="EX305" s="41"/>
    </row>
    <row r="306" spans="1:154" s="143" customFormat="1" x14ac:dyDescent="0.2">
      <c r="A306" s="41"/>
      <c r="B306" s="139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140"/>
      <c r="AQ306" s="41"/>
      <c r="AR306" s="141"/>
      <c r="AS306" s="117"/>
      <c r="AT306" s="117"/>
      <c r="AU306" s="117"/>
      <c r="AV306" s="142"/>
      <c r="AW306" s="142"/>
      <c r="AX306" s="142"/>
      <c r="AY306" s="142"/>
      <c r="AZ306" s="142"/>
      <c r="BA306" s="142"/>
      <c r="BB306" s="142"/>
      <c r="BC306" s="142"/>
      <c r="BD306" s="142"/>
      <c r="BE306" s="142"/>
      <c r="BF306" s="142"/>
      <c r="BG306" s="142"/>
      <c r="BH306" s="142"/>
      <c r="BI306" s="142"/>
      <c r="BJ306" s="142"/>
      <c r="BK306" s="142"/>
      <c r="BL306" s="142"/>
      <c r="BM306" s="142"/>
      <c r="BN306" s="142"/>
      <c r="BO306" s="142"/>
      <c r="BP306" s="142"/>
      <c r="BQ306" s="142"/>
      <c r="BR306" s="142"/>
      <c r="BS306" s="142"/>
      <c r="BT306" s="142"/>
      <c r="BU306" s="142"/>
      <c r="BV306" s="142"/>
      <c r="BW306" s="142"/>
      <c r="BX306" s="142"/>
      <c r="BY306" s="142"/>
      <c r="BZ306" s="142"/>
      <c r="CA306" s="142"/>
      <c r="CB306" s="142"/>
      <c r="CC306" s="142"/>
      <c r="CD306" s="142"/>
      <c r="CE306" s="142"/>
      <c r="CF306" s="142"/>
      <c r="CG306" s="142"/>
      <c r="CH306" s="142"/>
      <c r="CI306" s="142"/>
      <c r="CJ306" s="142"/>
      <c r="CK306" s="142"/>
      <c r="CL306" s="142"/>
      <c r="CM306" s="142"/>
      <c r="CN306" s="142"/>
      <c r="CO306" s="142"/>
      <c r="CP306" s="142"/>
      <c r="CQ306" s="142"/>
      <c r="CR306" s="142"/>
      <c r="CS306" s="142"/>
      <c r="CT306" s="142"/>
      <c r="CU306" s="142"/>
      <c r="CV306" s="142"/>
      <c r="CW306" s="142"/>
      <c r="CX306" s="142"/>
      <c r="CY306" s="142"/>
      <c r="CZ306" s="142"/>
      <c r="DA306" s="142"/>
      <c r="DB306" s="142"/>
      <c r="DC306" s="142"/>
      <c r="DD306" s="142"/>
      <c r="DE306" s="142"/>
      <c r="DF306" s="142"/>
      <c r="DG306" s="142"/>
      <c r="DH306" s="142"/>
      <c r="DI306" s="142"/>
      <c r="DJ306" s="142"/>
      <c r="DK306" s="142"/>
      <c r="DL306" s="142"/>
      <c r="DM306" s="142"/>
      <c r="EG306" s="41"/>
      <c r="EH306" s="41"/>
      <c r="EI306" s="41"/>
      <c r="EJ306" s="41"/>
      <c r="EK306" s="41"/>
      <c r="EL306" s="41"/>
      <c r="EM306" s="141"/>
      <c r="EN306" s="41"/>
      <c r="EW306" s="41"/>
      <c r="EX306" s="41"/>
    </row>
    <row r="307" spans="1:154" s="143" customFormat="1" x14ac:dyDescent="0.2">
      <c r="A307" s="41"/>
      <c r="B307" s="139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140"/>
      <c r="AQ307" s="41"/>
      <c r="AR307" s="141"/>
      <c r="AS307" s="117"/>
      <c r="AT307" s="117"/>
      <c r="AU307" s="117"/>
      <c r="AV307" s="142"/>
      <c r="AW307" s="142"/>
      <c r="AX307" s="142"/>
      <c r="AY307" s="142"/>
      <c r="AZ307" s="142"/>
      <c r="BA307" s="142"/>
      <c r="BB307" s="142"/>
      <c r="BC307" s="142"/>
      <c r="BD307" s="142"/>
      <c r="BE307" s="142"/>
      <c r="BF307" s="142"/>
      <c r="BG307" s="142"/>
      <c r="BH307" s="142"/>
      <c r="BI307" s="142"/>
      <c r="BJ307" s="142"/>
      <c r="BK307" s="142"/>
      <c r="BL307" s="142"/>
      <c r="BM307" s="142"/>
      <c r="BN307" s="142"/>
      <c r="BO307" s="142"/>
      <c r="BP307" s="142"/>
      <c r="BQ307" s="142"/>
      <c r="BR307" s="142"/>
      <c r="BS307" s="142"/>
      <c r="BT307" s="142"/>
      <c r="BU307" s="142"/>
      <c r="BV307" s="142"/>
      <c r="BW307" s="142"/>
      <c r="BX307" s="142"/>
      <c r="BY307" s="142"/>
      <c r="BZ307" s="142"/>
      <c r="CA307" s="142"/>
      <c r="CB307" s="142"/>
      <c r="CC307" s="142"/>
      <c r="CD307" s="142"/>
      <c r="CE307" s="142"/>
      <c r="CF307" s="142"/>
      <c r="CG307" s="142"/>
      <c r="CH307" s="142"/>
      <c r="CI307" s="142"/>
      <c r="CJ307" s="142"/>
      <c r="CK307" s="142"/>
      <c r="CL307" s="142"/>
      <c r="CM307" s="142"/>
      <c r="CN307" s="142"/>
      <c r="CO307" s="142"/>
      <c r="CP307" s="142"/>
      <c r="CQ307" s="142"/>
      <c r="CR307" s="142"/>
      <c r="CS307" s="142"/>
      <c r="CT307" s="142"/>
      <c r="CU307" s="142"/>
      <c r="CV307" s="142"/>
      <c r="CW307" s="142"/>
      <c r="CX307" s="142"/>
      <c r="CY307" s="142"/>
      <c r="CZ307" s="142"/>
      <c r="DA307" s="142"/>
      <c r="DB307" s="142"/>
      <c r="DC307" s="142"/>
      <c r="DD307" s="142"/>
      <c r="DE307" s="142"/>
      <c r="DF307" s="142"/>
      <c r="DG307" s="142"/>
      <c r="DH307" s="142"/>
      <c r="DI307" s="142"/>
      <c r="DJ307" s="142"/>
      <c r="DK307" s="142"/>
      <c r="DL307" s="142"/>
      <c r="DM307" s="142"/>
      <c r="EG307" s="41"/>
      <c r="EH307" s="41"/>
      <c r="EI307" s="41"/>
      <c r="EJ307" s="41"/>
      <c r="EK307" s="41"/>
      <c r="EL307" s="41"/>
      <c r="EM307" s="141"/>
      <c r="EN307" s="41"/>
      <c r="EW307" s="41"/>
      <c r="EX307" s="41"/>
    </row>
    <row r="308" spans="1:154" s="143" customFormat="1" x14ac:dyDescent="0.2">
      <c r="A308" s="41"/>
      <c r="B308" s="139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140"/>
      <c r="AQ308" s="41"/>
      <c r="AR308" s="141"/>
      <c r="AS308" s="117"/>
      <c r="AT308" s="117"/>
      <c r="AU308" s="117"/>
      <c r="AV308" s="142"/>
      <c r="AW308" s="142"/>
      <c r="AX308" s="142"/>
      <c r="AY308" s="142"/>
      <c r="AZ308" s="142"/>
      <c r="BA308" s="142"/>
      <c r="BB308" s="142"/>
      <c r="BC308" s="142"/>
      <c r="BD308" s="142"/>
      <c r="BE308" s="142"/>
      <c r="BF308" s="142"/>
      <c r="BG308" s="142"/>
      <c r="BH308" s="142"/>
      <c r="BI308" s="142"/>
      <c r="BJ308" s="142"/>
      <c r="BK308" s="142"/>
      <c r="BL308" s="142"/>
      <c r="BM308" s="142"/>
      <c r="BN308" s="142"/>
      <c r="BO308" s="142"/>
      <c r="BP308" s="142"/>
      <c r="BQ308" s="142"/>
      <c r="BR308" s="142"/>
      <c r="BS308" s="142"/>
      <c r="BT308" s="142"/>
      <c r="BU308" s="142"/>
      <c r="BV308" s="142"/>
      <c r="BW308" s="142"/>
      <c r="BX308" s="142"/>
      <c r="BY308" s="142"/>
      <c r="BZ308" s="142"/>
      <c r="CA308" s="142"/>
      <c r="CB308" s="142"/>
      <c r="CC308" s="142"/>
      <c r="CD308" s="142"/>
      <c r="CE308" s="142"/>
      <c r="CF308" s="142"/>
      <c r="CG308" s="142"/>
      <c r="CH308" s="142"/>
      <c r="CI308" s="142"/>
      <c r="CJ308" s="142"/>
      <c r="CK308" s="142"/>
      <c r="CL308" s="142"/>
      <c r="CM308" s="142"/>
      <c r="CN308" s="142"/>
      <c r="CO308" s="142"/>
      <c r="CP308" s="142"/>
      <c r="CQ308" s="142"/>
      <c r="CR308" s="142"/>
      <c r="CS308" s="142"/>
      <c r="CT308" s="142"/>
      <c r="CU308" s="142"/>
      <c r="CV308" s="142"/>
      <c r="CW308" s="142"/>
      <c r="CX308" s="142"/>
      <c r="CY308" s="142"/>
      <c r="CZ308" s="142"/>
      <c r="DA308" s="142"/>
      <c r="DB308" s="142"/>
      <c r="DC308" s="142"/>
      <c r="DD308" s="142"/>
      <c r="DE308" s="142"/>
      <c r="DF308" s="142"/>
      <c r="DG308" s="142"/>
      <c r="DH308" s="142"/>
      <c r="DI308" s="142"/>
      <c r="DJ308" s="142"/>
      <c r="DK308" s="142"/>
      <c r="DL308" s="142"/>
      <c r="DM308" s="142"/>
      <c r="EG308" s="41"/>
      <c r="EH308" s="41"/>
      <c r="EI308" s="41"/>
      <c r="EJ308" s="41"/>
      <c r="EK308" s="41"/>
      <c r="EL308" s="41"/>
      <c r="EM308" s="141"/>
      <c r="EN308" s="41"/>
      <c r="EW308" s="41"/>
      <c r="EX308" s="41"/>
    </row>
    <row r="309" spans="1:154" s="143" customFormat="1" x14ac:dyDescent="0.2">
      <c r="A309" s="41"/>
      <c r="B309" s="139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140"/>
      <c r="AQ309" s="41"/>
      <c r="AR309" s="141"/>
      <c r="AS309" s="117"/>
      <c r="AT309" s="117"/>
      <c r="AU309" s="117"/>
      <c r="AV309" s="142"/>
      <c r="AW309" s="142"/>
      <c r="AX309" s="142"/>
      <c r="AY309" s="142"/>
      <c r="AZ309" s="142"/>
      <c r="BA309" s="142"/>
      <c r="BB309" s="142"/>
      <c r="BC309" s="142"/>
      <c r="BD309" s="142"/>
      <c r="BE309" s="142"/>
      <c r="BF309" s="142"/>
      <c r="BG309" s="142"/>
      <c r="BH309" s="142"/>
      <c r="BI309" s="142"/>
      <c r="BJ309" s="142"/>
      <c r="BK309" s="142"/>
      <c r="BL309" s="142"/>
      <c r="BM309" s="142"/>
      <c r="BN309" s="142"/>
      <c r="BO309" s="142"/>
      <c r="BP309" s="142"/>
      <c r="BQ309" s="142"/>
      <c r="BR309" s="142"/>
      <c r="BS309" s="142"/>
      <c r="BT309" s="142"/>
      <c r="BU309" s="142"/>
      <c r="BV309" s="142"/>
      <c r="BW309" s="142"/>
      <c r="BX309" s="142"/>
      <c r="BY309" s="142"/>
      <c r="BZ309" s="142"/>
      <c r="CA309" s="142"/>
      <c r="CB309" s="142"/>
      <c r="CC309" s="142"/>
      <c r="CD309" s="142"/>
      <c r="CE309" s="142"/>
      <c r="CF309" s="142"/>
      <c r="CG309" s="142"/>
      <c r="CH309" s="142"/>
      <c r="CI309" s="142"/>
      <c r="CJ309" s="142"/>
      <c r="CK309" s="142"/>
      <c r="CL309" s="142"/>
      <c r="CM309" s="142"/>
      <c r="CN309" s="142"/>
      <c r="CO309" s="142"/>
      <c r="CP309" s="142"/>
      <c r="CQ309" s="142"/>
      <c r="CR309" s="142"/>
      <c r="CS309" s="142"/>
      <c r="CT309" s="142"/>
      <c r="CU309" s="142"/>
      <c r="CV309" s="142"/>
      <c r="CW309" s="142"/>
      <c r="CX309" s="142"/>
      <c r="CY309" s="142"/>
      <c r="CZ309" s="142"/>
      <c r="DA309" s="142"/>
      <c r="DB309" s="142"/>
      <c r="DC309" s="142"/>
      <c r="DD309" s="142"/>
      <c r="DE309" s="142"/>
      <c r="DF309" s="142"/>
      <c r="DG309" s="142"/>
      <c r="DH309" s="142"/>
      <c r="DI309" s="142"/>
      <c r="DJ309" s="142"/>
      <c r="DK309" s="142"/>
      <c r="DL309" s="142"/>
      <c r="DM309" s="142"/>
      <c r="EG309" s="41"/>
      <c r="EH309" s="41"/>
      <c r="EI309" s="41"/>
      <c r="EJ309" s="41"/>
      <c r="EK309" s="41"/>
      <c r="EL309" s="41"/>
      <c r="EM309" s="141"/>
      <c r="EN309" s="41"/>
      <c r="EW309" s="41"/>
      <c r="EX309" s="41"/>
    </row>
    <row r="310" spans="1:154" s="143" customFormat="1" x14ac:dyDescent="0.2">
      <c r="A310" s="41"/>
      <c r="B310" s="139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140"/>
      <c r="AQ310" s="41"/>
      <c r="AR310" s="141"/>
      <c r="AS310" s="117"/>
      <c r="AT310" s="117"/>
      <c r="AU310" s="117"/>
      <c r="AV310" s="142"/>
      <c r="AW310" s="142"/>
      <c r="AX310" s="142"/>
      <c r="AY310" s="142"/>
      <c r="AZ310" s="142"/>
      <c r="BA310" s="142"/>
      <c r="BB310" s="142"/>
      <c r="BC310" s="142"/>
      <c r="BD310" s="142"/>
      <c r="BE310" s="142"/>
      <c r="BF310" s="142"/>
      <c r="BG310" s="142"/>
      <c r="BH310" s="142"/>
      <c r="BI310" s="142"/>
      <c r="BJ310" s="142"/>
      <c r="BK310" s="142"/>
      <c r="BL310" s="142"/>
      <c r="BM310" s="142"/>
      <c r="BN310" s="142"/>
      <c r="BO310" s="142"/>
      <c r="BP310" s="142"/>
      <c r="BQ310" s="142"/>
      <c r="BR310" s="142"/>
      <c r="BS310" s="142"/>
      <c r="BT310" s="142"/>
      <c r="BU310" s="142"/>
      <c r="BV310" s="142"/>
      <c r="BW310" s="142"/>
      <c r="BX310" s="142"/>
      <c r="BY310" s="142"/>
      <c r="BZ310" s="142"/>
      <c r="CA310" s="142"/>
      <c r="CB310" s="142"/>
      <c r="CC310" s="142"/>
      <c r="CD310" s="142"/>
      <c r="CE310" s="142"/>
      <c r="CF310" s="142"/>
      <c r="CG310" s="142"/>
      <c r="CH310" s="142"/>
      <c r="CI310" s="142"/>
      <c r="CJ310" s="142"/>
      <c r="CK310" s="142"/>
      <c r="CL310" s="142"/>
      <c r="CM310" s="142"/>
      <c r="CN310" s="142"/>
      <c r="CO310" s="142"/>
      <c r="CP310" s="142"/>
      <c r="CQ310" s="142"/>
      <c r="CR310" s="142"/>
      <c r="CS310" s="142"/>
      <c r="CT310" s="142"/>
      <c r="CU310" s="142"/>
      <c r="CV310" s="142"/>
      <c r="CW310" s="142"/>
      <c r="CX310" s="142"/>
      <c r="CY310" s="142"/>
      <c r="CZ310" s="142"/>
      <c r="DA310" s="142"/>
      <c r="DB310" s="142"/>
      <c r="DC310" s="142"/>
      <c r="DD310" s="142"/>
      <c r="DE310" s="142"/>
      <c r="DF310" s="142"/>
      <c r="DG310" s="142"/>
      <c r="DH310" s="142"/>
      <c r="DI310" s="142"/>
      <c r="DJ310" s="142"/>
      <c r="DK310" s="142"/>
      <c r="DL310" s="142"/>
      <c r="DM310" s="142"/>
      <c r="EG310" s="41"/>
      <c r="EH310" s="41"/>
      <c r="EI310" s="41"/>
      <c r="EJ310" s="41"/>
      <c r="EK310" s="41"/>
      <c r="EL310" s="41"/>
      <c r="EM310" s="141"/>
      <c r="EN310" s="41"/>
      <c r="EW310" s="41"/>
      <c r="EX310" s="41"/>
    </row>
    <row r="311" spans="1:154" s="143" customFormat="1" x14ac:dyDescent="0.2">
      <c r="A311" s="41"/>
      <c r="B311" s="139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140"/>
      <c r="AQ311" s="41"/>
      <c r="AR311" s="141"/>
      <c r="AS311" s="117"/>
      <c r="AT311" s="117"/>
      <c r="AU311" s="117"/>
      <c r="AV311" s="142"/>
      <c r="AW311" s="142"/>
      <c r="AX311" s="142"/>
      <c r="AY311" s="142"/>
      <c r="AZ311" s="142"/>
      <c r="BA311" s="142"/>
      <c r="BB311" s="142"/>
      <c r="BC311" s="142"/>
      <c r="BD311" s="142"/>
      <c r="BE311" s="142"/>
      <c r="BF311" s="142"/>
      <c r="BG311" s="142"/>
      <c r="BH311" s="142"/>
      <c r="BI311" s="142"/>
      <c r="BJ311" s="142"/>
      <c r="BK311" s="142"/>
      <c r="BL311" s="142"/>
      <c r="BM311" s="142"/>
      <c r="BN311" s="142"/>
      <c r="BO311" s="142"/>
      <c r="BP311" s="142"/>
      <c r="BQ311" s="142"/>
      <c r="BR311" s="142"/>
      <c r="BS311" s="142"/>
      <c r="BT311" s="142"/>
      <c r="BU311" s="142"/>
      <c r="BV311" s="142"/>
      <c r="BW311" s="142"/>
      <c r="BX311" s="142"/>
      <c r="BY311" s="142"/>
      <c r="BZ311" s="142"/>
      <c r="CA311" s="142"/>
      <c r="CB311" s="142"/>
      <c r="CC311" s="142"/>
      <c r="CD311" s="142"/>
      <c r="CE311" s="142"/>
      <c r="CF311" s="142"/>
      <c r="CG311" s="142"/>
      <c r="CH311" s="142"/>
      <c r="CI311" s="142"/>
      <c r="CJ311" s="142"/>
      <c r="CK311" s="142"/>
      <c r="CL311" s="142"/>
      <c r="CM311" s="142"/>
      <c r="CN311" s="142"/>
      <c r="CO311" s="142"/>
      <c r="CP311" s="142"/>
      <c r="CQ311" s="142"/>
      <c r="CR311" s="142"/>
      <c r="CS311" s="142"/>
      <c r="CT311" s="142"/>
      <c r="CU311" s="142"/>
      <c r="CV311" s="142"/>
      <c r="CW311" s="142"/>
      <c r="CX311" s="142"/>
      <c r="CY311" s="142"/>
      <c r="CZ311" s="142"/>
      <c r="DA311" s="142"/>
      <c r="DB311" s="142"/>
      <c r="DC311" s="142"/>
      <c r="DD311" s="142"/>
      <c r="DE311" s="142"/>
      <c r="DF311" s="142"/>
      <c r="DG311" s="142"/>
      <c r="DH311" s="142"/>
      <c r="DI311" s="142"/>
      <c r="DJ311" s="142"/>
      <c r="DK311" s="142"/>
      <c r="DL311" s="142"/>
      <c r="DM311" s="142"/>
      <c r="EG311" s="41"/>
      <c r="EH311" s="41"/>
      <c r="EI311" s="41"/>
      <c r="EJ311" s="41"/>
      <c r="EK311" s="41"/>
      <c r="EL311" s="41"/>
      <c r="EM311" s="141"/>
      <c r="EN311" s="41"/>
      <c r="EW311" s="41"/>
      <c r="EX311" s="41"/>
    </row>
    <row r="312" spans="1:154" s="143" customFormat="1" x14ac:dyDescent="0.2">
      <c r="A312" s="41"/>
      <c r="B312" s="139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140"/>
      <c r="AQ312" s="41"/>
      <c r="AR312" s="141"/>
      <c r="AS312" s="117"/>
      <c r="AT312" s="117"/>
      <c r="AU312" s="117"/>
      <c r="AV312" s="142"/>
      <c r="AW312" s="142"/>
      <c r="AX312" s="142"/>
      <c r="AY312" s="142"/>
      <c r="AZ312" s="142"/>
      <c r="BA312" s="142"/>
      <c r="BB312" s="142"/>
      <c r="BC312" s="142"/>
      <c r="BD312" s="142"/>
      <c r="BE312" s="142"/>
      <c r="BF312" s="142"/>
      <c r="BG312" s="142"/>
      <c r="BH312" s="142"/>
      <c r="BI312" s="142"/>
      <c r="BJ312" s="142"/>
      <c r="BK312" s="142"/>
      <c r="BL312" s="142"/>
      <c r="BM312" s="142"/>
      <c r="BN312" s="142"/>
      <c r="BO312" s="142"/>
      <c r="BP312" s="142"/>
      <c r="BQ312" s="142"/>
      <c r="BR312" s="142"/>
      <c r="BS312" s="142"/>
      <c r="BT312" s="142"/>
      <c r="BU312" s="142"/>
      <c r="BV312" s="142"/>
      <c r="BW312" s="142"/>
      <c r="BX312" s="142"/>
      <c r="BY312" s="142"/>
      <c r="BZ312" s="142"/>
      <c r="CA312" s="142"/>
      <c r="CB312" s="142"/>
      <c r="CC312" s="142"/>
      <c r="CD312" s="142"/>
      <c r="CE312" s="142"/>
      <c r="CF312" s="142"/>
      <c r="CG312" s="142"/>
      <c r="CH312" s="142"/>
      <c r="CI312" s="142"/>
      <c r="CJ312" s="142"/>
      <c r="CK312" s="142"/>
      <c r="CL312" s="142"/>
      <c r="CM312" s="142"/>
      <c r="CN312" s="142"/>
      <c r="CO312" s="142"/>
      <c r="CP312" s="142"/>
      <c r="CQ312" s="142"/>
      <c r="CR312" s="142"/>
      <c r="CS312" s="142"/>
      <c r="CT312" s="142"/>
      <c r="CU312" s="142"/>
      <c r="CV312" s="142"/>
      <c r="CW312" s="142"/>
      <c r="CX312" s="142"/>
      <c r="CY312" s="142"/>
      <c r="CZ312" s="142"/>
      <c r="DA312" s="142"/>
      <c r="DB312" s="142"/>
      <c r="DC312" s="142"/>
      <c r="DD312" s="142"/>
      <c r="DE312" s="142"/>
      <c r="DF312" s="142"/>
      <c r="DG312" s="142"/>
      <c r="DH312" s="142"/>
      <c r="DI312" s="142"/>
      <c r="DJ312" s="142"/>
      <c r="DK312" s="142"/>
      <c r="DL312" s="142"/>
      <c r="DM312" s="142"/>
      <c r="EG312" s="41"/>
      <c r="EH312" s="41"/>
      <c r="EI312" s="41"/>
      <c r="EJ312" s="41"/>
      <c r="EK312" s="41"/>
      <c r="EL312" s="41"/>
      <c r="EM312" s="141"/>
      <c r="EN312" s="41"/>
      <c r="EW312" s="41"/>
      <c r="EX312" s="41"/>
    </row>
    <row r="313" spans="1:154" s="143" customFormat="1" x14ac:dyDescent="0.2">
      <c r="A313" s="41"/>
      <c r="B313" s="139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140"/>
      <c r="AQ313" s="41"/>
      <c r="AR313" s="141"/>
      <c r="AS313" s="117"/>
      <c r="AT313" s="117"/>
      <c r="AU313" s="117"/>
      <c r="AV313" s="142"/>
      <c r="AW313" s="142"/>
      <c r="AX313" s="142"/>
      <c r="AY313" s="142"/>
      <c r="AZ313" s="142"/>
      <c r="BA313" s="142"/>
      <c r="BB313" s="142"/>
      <c r="BC313" s="142"/>
      <c r="BD313" s="142"/>
      <c r="BE313" s="142"/>
      <c r="BF313" s="142"/>
      <c r="BG313" s="142"/>
      <c r="BH313" s="142"/>
      <c r="BI313" s="142"/>
      <c r="BJ313" s="142"/>
      <c r="BK313" s="142"/>
      <c r="BL313" s="142"/>
      <c r="BM313" s="142"/>
      <c r="BN313" s="142"/>
      <c r="BO313" s="142"/>
      <c r="BP313" s="142"/>
      <c r="BQ313" s="142"/>
      <c r="BR313" s="142"/>
      <c r="BS313" s="142"/>
      <c r="BT313" s="142"/>
      <c r="BU313" s="142"/>
      <c r="BV313" s="142"/>
      <c r="BW313" s="142"/>
      <c r="BX313" s="142"/>
      <c r="BY313" s="142"/>
      <c r="BZ313" s="142"/>
      <c r="CA313" s="142"/>
      <c r="CB313" s="142"/>
      <c r="CC313" s="142"/>
      <c r="CD313" s="142"/>
      <c r="CE313" s="142"/>
      <c r="CF313" s="142"/>
      <c r="CG313" s="142"/>
      <c r="CH313" s="142"/>
      <c r="CI313" s="142"/>
      <c r="CJ313" s="142"/>
      <c r="CK313" s="142"/>
      <c r="CL313" s="142"/>
      <c r="CM313" s="142"/>
      <c r="CN313" s="142"/>
      <c r="CO313" s="142"/>
      <c r="CP313" s="142"/>
      <c r="CQ313" s="142"/>
      <c r="CR313" s="142"/>
      <c r="CS313" s="142"/>
      <c r="CT313" s="142"/>
      <c r="CU313" s="142"/>
      <c r="CV313" s="142"/>
      <c r="CW313" s="142"/>
      <c r="CX313" s="142"/>
      <c r="CY313" s="142"/>
      <c r="CZ313" s="142"/>
      <c r="DA313" s="142"/>
      <c r="DB313" s="142"/>
      <c r="DC313" s="142"/>
      <c r="DD313" s="142"/>
      <c r="DE313" s="142"/>
      <c r="DF313" s="142"/>
      <c r="DG313" s="142"/>
      <c r="DH313" s="142"/>
      <c r="DI313" s="142"/>
      <c r="DJ313" s="142"/>
      <c r="DK313" s="142"/>
      <c r="DL313" s="142"/>
      <c r="DM313" s="142"/>
      <c r="EG313" s="41"/>
      <c r="EH313" s="41"/>
      <c r="EI313" s="41"/>
      <c r="EJ313" s="41"/>
      <c r="EK313" s="41"/>
      <c r="EL313" s="41"/>
      <c r="EM313" s="141"/>
      <c r="EN313" s="41"/>
      <c r="EW313" s="41"/>
      <c r="EX313" s="41"/>
    </row>
    <row r="314" spans="1:154" s="143" customFormat="1" x14ac:dyDescent="0.2">
      <c r="A314" s="41"/>
      <c r="B314" s="139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140"/>
      <c r="AQ314" s="41"/>
      <c r="AR314" s="141"/>
      <c r="AS314" s="117"/>
      <c r="AT314" s="117"/>
      <c r="AU314" s="117"/>
      <c r="AV314" s="142"/>
      <c r="AW314" s="142"/>
      <c r="AX314" s="142"/>
      <c r="AY314" s="142"/>
      <c r="AZ314" s="142"/>
      <c r="BA314" s="142"/>
      <c r="BB314" s="142"/>
      <c r="BC314" s="142"/>
      <c r="BD314" s="142"/>
      <c r="BE314" s="142"/>
      <c r="BF314" s="142"/>
      <c r="BG314" s="142"/>
      <c r="BH314" s="142"/>
      <c r="BI314" s="142"/>
      <c r="BJ314" s="142"/>
      <c r="BK314" s="142"/>
      <c r="BL314" s="142"/>
      <c r="BM314" s="142"/>
      <c r="BN314" s="142"/>
      <c r="BO314" s="142"/>
      <c r="BP314" s="142"/>
      <c r="BQ314" s="142"/>
      <c r="BR314" s="142"/>
      <c r="BS314" s="142"/>
      <c r="BT314" s="142"/>
      <c r="BU314" s="142"/>
      <c r="BV314" s="142"/>
      <c r="BW314" s="142"/>
      <c r="BX314" s="142"/>
      <c r="BY314" s="142"/>
      <c r="BZ314" s="142"/>
      <c r="CA314" s="142"/>
      <c r="CB314" s="142"/>
      <c r="CC314" s="142"/>
      <c r="CD314" s="142"/>
      <c r="CE314" s="142"/>
      <c r="CF314" s="142"/>
      <c r="CG314" s="142"/>
      <c r="CH314" s="142"/>
      <c r="CI314" s="142"/>
      <c r="CJ314" s="142"/>
      <c r="CK314" s="142"/>
      <c r="CL314" s="142"/>
      <c r="CM314" s="142"/>
      <c r="CN314" s="142"/>
      <c r="CO314" s="142"/>
      <c r="CP314" s="142"/>
      <c r="CQ314" s="142"/>
      <c r="CR314" s="142"/>
      <c r="CS314" s="142"/>
      <c r="CT314" s="142"/>
      <c r="CU314" s="142"/>
      <c r="CV314" s="142"/>
      <c r="CW314" s="142"/>
      <c r="CX314" s="142"/>
      <c r="CY314" s="142"/>
      <c r="CZ314" s="142"/>
      <c r="DA314" s="142"/>
      <c r="DB314" s="142"/>
      <c r="DC314" s="142"/>
      <c r="DD314" s="142"/>
      <c r="DE314" s="142"/>
      <c r="DF314" s="142"/>
      <c r="DG314" s="142"/>
      <c r="DH314" s="142"/>
      <c r="DI314" s="142"/>
      <c r="DJ314" s="142"/>
      <c r="DK314" s="142"/>
      <c r="DL314" s="142"/>
      <c r="DM314" s="142"/>
      <c r="EG314" s="41"/>
      <c r="EH314" s="41"/>
      <c r="EI314" s="41"/>
      <c r="EJ314" s="41"/>
      <c r="EK314" s="41"/>
      <c r="EL314" s="41"/>
      <c r="EM314" s="141"/>
      <c r="EN314" s="41"/>
      <c r="EW314" s="41"/>
      <c r="EX314" s="41"/>
    </row>
    <row r="315" spans="1:154" s="143" customFormat="1" x14ac:dyDescent="0.2">
      <c r="A315" s="41"/>
      <c r="B315" s="139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140"/>
      <c r="AQ315" s="41"/>
      <c r="AR315" s="141"/>
      <c r="AS315" s="117"/>
      <c r="AT315" s="117"/>
      <c r="AU315" s="117"/>
      <c r="AV315" s="142"/>
      <c r="AW315" s="142"/>
      <c r="AX315" s="142"/>
      <c r="AY315" s="142"/>
      <c r="AZ315" s="142"/>
      <c r="BA315" s="142"/>
      <c r="BB315" s="142"/>
      <c r="BC315" s="142"/>
      <c r="BD315" s="142"/>
      <c r="BE315" s="142"/>
      <c r="BF315" s="142"/>
      <c r="BG315" s="142"/>
      <c r="BH315" s="142"/>
      <c r="BI315" s="142"/>
      <c r="BJ315" s="142"/>
      <c r="BK315" s="142"/>
      <c r="BL315" s="142"/>
      <c r="BM315" s="142"/>
      <c r="BN315" s="142"/>
      <c r="BO315" s="142"/>
      <c r="BP315" s="142"/>
      <c r="BQ315" s="142"/>
      <c r="BR315" s="142"/>
      <c r="BS315" s="142"/>
      <c r="BT315" s="142"/>
      <c r="BU315" s="142"/>
      <c r="BV315" s="142"/>
      <c r="BW315" s="142"/>
      <c r="BX315" s="142"/>
      <c r="BY315" s="142"/>
      <c r="BZ315" s="142"/>
      <c r="CA315" s="142"/>
      <c r="CB315" s="142"/>
      <c r="CC315" s="142"/>
      <c r="CD315" s="142"/>
      <c r="CE315" s="142"/>
      <c r="CF315" s="142"/>
      <c r="CG315" s="142"/>
      <c r="CH315" s="142"/>
      <c r="CI315" s="142"/>
      <c r="CJ315" s="142"/>
      <c r="CK315" s="142"/>
      <c r="CL315" s="142"/>
      <c r="CM315" s="142"/>
      <c r="CN315" s="142"/>
      <c r="CO315" s="142"/>
      <c r="CP315" s="142"/>
      <c r="CQ315" s="142"/>
      <c r="CR315" s="142"/>
      <c r="CS315" s="142"/>
      <c r="CT315" s="142"/>
      <c r="CU315" s="142"/>
      <c r="CV315" s="142"/>
      <c r="CW315" s="142"/>
      <c r="CX315" s="142"/>
      <c r="CY315" s="142"/>
      <c r="CZ315" s="142"/>
      <c r="DA315" s="142"/>
      <c r="DB315" s="142"/>
      <c r="DC315" s="142"/>
      <c r="DD315" s="142"/>
      <c r="DE315" s="142"/>
      <c r="DF315" s="142"/>
      <c r="DG315" s="142"/>
      <c r="DH315" s="142"/>
      <c r="DI315" s="142"/>
      <c r="DJ315" s="142"/>
      <c r="DK315" s="142"/>
      <c r="DL315" s="142"/>
      <c r="DM315" s="142"/>
      <c r="EG315" s="41"/>
      <c r="EH315" s="41"/>
      <c r="EI315" s="41"/>
      <c r="EJ315" s="41"/>
      <c r="EK315" s="41"/>
      <c r="EL315" s="41"/>
      <c r="EM315" s="141"/>
      <c r="EN315" s="41"/>
      <c r="EW315" s="41"/>
      <c r="EX315" s="41"/>
    </row>
    <row r="316" spans="1:154" s="143" customFormat="1" x14ac:dyDescent="0.2">
      <c r="A316" s="41"/>
      <c r="B316" s="139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140"/>
      <c r="AQ316" s="41"/>
      <c r="AR316" s="141"/>
      <c r="AS316" s="117"/>
      <c r="AT316" s="117"/>
      <c r="AU316" s="117"/>
      <c r="AV316" s="142"/>
      <c r="AW316" s="142"/>
      <c r="AX316" s="142"/>
      <c r="AY316" s="142"/>
      <c r="AZ316" s="142"/>
      <c r="BA316" s="142"/>
      <c r="BB316" s="142"/>
      <c r="BC316" s="142"/>
      <c r="BD316" s="142"/>
      <c r="BE316" s="142"/>
      <c r="BF316" s="142"/>
      <c r="BG316" s="142"/>
      <c r="BH316" s="142"/>
      <c r="BI316" s="142"/>
      <c r="BJ316" s="142"/>
      <c r="BK316" s="142"/>
      <c r="BL316" s="142"/>
      <c r="BM316" s="142"/>
      <c r="BN316" s="142"/>
      <c r="BO316" s="142"/>
      <c r="BP316" s="142"/>
      <c r="BQ316" s="142"/>
      <c r="BR316" s="142"/>
      <c r="BS316" s="142"/>
      <c r="BT316" s="142"/>
      <c r="BU316" s="142"/>
      <c r="BV316" s="142"/>
      <c r="BW316" s="142"/>
      <c r="BX316" s="142"/>
      <c r="BY316" s="142"/>
      <c r="BZ316" s="142"/>
      <c r="CA316" s="142"/>
      <c r="CB316" s="142"/>
      <c r="CC316" s="142"/>
      <c r="CD316" s="142"/>
      <c r="CE316" s="142"/>
      <c r="CF316" s="142"/>
      <c r="CG316" s="142"/>
      <c r="CH316" s="142"/>
      <c r="CI316" s="142"/>
      <c r="CJ316" s="142"/>
      <c r="CK316" s="142"/>
      <c r="CL316" s="142"/>
      <c r="CM316" s="142"/>
      <c r="CN316" s="142"/>
      <c r="CO316" s="142"/>
      <c r="CP316" s="142"/>
      <c r="CQ316" s="142"/>
      <c r="CR316" s="142"/>
      <c r="CS316" s="142"/>
      <c r="CT316" s="142"/>
      <c r="CU316" s="142"/>
      <c r="CV316" s="142"/>
      <c r="CW316" s="142"/>
      <c r="CX316" s="142"/>
      <c r="CY316" s="142"/>
      <c r="CZ316" s="142"/>
      <c r="DA316" s="142"/>
      <c r="DB316" s="142"/>
      <c r="DC316" s="142"/>
      <c r="DD316" s="142"/>
      <c r="DE316" s="142"/>
      <c r="DF316" s="142"/>
      <c r="DG316" s="142"/>
      <c r="DH316" s="142"/>
      <c r="DI316" s="142"/>
      <c r="DJ316" s="142"/>
      <c r="DK316" s="142"/>
      <c r="DL316" s="142"/>
      <c r="DM316" s="142"/>
      <c r="EG316" s="41"/>
      <c r="EH316" s="41"/>
      <c r="EI316" s="41"/>
      <c r="EJ316" s="41"/>
      <c r="EK316" s="41"/>
      <c r="EL316" s="41"/>
      <c r="EM316" s="141"/>
      <c r="EN316" s="41"/>
      <c r="EW316" s="41"/>
      <c r="EX316" s="41"/>
    </row>
    <row r="317" spans="1:154" s="143" customFormat="1" x14ac:dyDescent="0.2">
      <c r="A317" s="41"/>
      <c r="B317" s="139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140"/>
      <c r="AQ317" s="41"/>
      <c r="AR317" s="141"/>
      <c r="AS317" s="117"/>
      <c r="AT317" s="117"/>
      <c r="AU317" s="117"/>
      <c r="AV317" s="142"/>
      <c r="AW317" s="142"/>
      <c r="AX317" s="142"/>
      <c r="AY317" s="142"/>
      <c r="AZ317" s="142"/>
      <c r="BA317" s="142"/>
      <c r="BB317" s="142"/>
      <c r="BC317" s="142"/>
      <c r="BD317" s="142"/>
      <c r="BE317" s="142"/>
      <c r="BF317" s="142"/>
      <c r="BG317" s="142"/>
      <c r="BH317" s="142"/>
      <c r="BI317" s="142"/>
      <c r="BJ317" s="142"/>
      <c r="BK317" s="142"/>
      <c r="BL317" s="142"/>
      <c r="BM317" s="142"/>
      <c r="BN317" s="142"/>
      <c r="BO317" s="142"/>
      <c r="BP317" s="142"/>
      <c r="BQ317" s="142"/>
      <c r="BR317" s="142"/>
      <c r="BS317" s="142"/>
      <c r="BT317" s="142"/>
      <c r="BU317" s="142"/>
      <c r="BV317" s="142"/>
      <c r="BW317" s="142"/>
      <c r="BX317" s="142"/>
      <c r="BY317" s="142"/>
      <c r="BZ317" s="142"/>
      <c r="CA317" s="142"/>
      <c r="CB317" s="142"/>
      <c r="CC317" s="142"/>
      <c r="CD317" s="142"/>
      <c r="CE317" s="142"/>
      <c r="CF317" s="142"/>
      <c r="CG317" s="142"/>
      <c r="CH317" s="142"/>
      <c r="CI317" s="142"/>
      <c r="CJ317" s="142"/>
      <c r="CK317" s="142"/>
      <c r="CL317" s="142"/>
      <c r="CM317" s="142"/>
      <c r="CN317" s="142"/>
      <c r="CO317" s="142"/>
      <c r="CP317" s="142"/>
      <c r="CQ317" s="142"/>
      <c r="CR317" s="142"/>
      <c r="CS317" s="142"/>
      <c r="CT317" s="142"/>
      <c r="CU317" s="142"/>
      <c r="CV317" s="142"/>
      <c r="CW317" s="142"/>
      <c r="CX317" s="142"/>
      <c r="CY317" s="142"/>
      <c r="CZ317" s="142"/>
      <c r="DA317" s="142"/>
      <c r="DB317" s="142"/>
      <c r="DC317" s="142"/>
      <c r="DD317" s="142"/>
      <c r="DE317" s="142"/>
      <c r="DF317" s="142"/>
      <c r="DG317" s="142"/>
      <c r="DH317" s="142"/>
      <c r="DI317" s="142"/>
      <c r="DJ317" s="142"/>
      <c r="DK317" s="142"/>
      <c r="DL317" s="142"/>
      <c r="DM317" s="142"/>
      <c r="EG317" s="41"/>
      <c r="EH317" s="41"/>
      <c r="EI317" s="41"/>
      <c r="EJ317" s="41"/>
      <c r="EK317" s="41"/>
      <c r="EL317" s="41"/>
      <c r="EM317" s="141"/>
      <c r="EN317" s="41"/>
      <c r="EW317" s="41"/>
      <c r="EX317" s="41"/>
    </row>
    <row r="318" spans="1:154" s="143" customFormat="1" x14ac:dyDescent="0.2">
      <c r="A318" s="41"/>
      <c r="B318" s="139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140"/>
      <c r="AQ318" s="41"/>
      <c r="AR318" s="141"/>
      <c r="AS318" s="117"/>
      <c r="AT318" s="117"/>
      <c r="AU318" s="117"/>
      <c r="AV318" s="142"/>
      <c r="AW318" s="142"/>
      <c r="AX318" s="142"/>
      <c r="AY318" s="142"/>
      <c r="AZ318" s="142"/>
      <c r="BA318" s="142"/>
      <c r="BB318" s="142"/>
      <c r="BC318" s="142"/>
      <c r="BD318" s="142"/>
      <c r="BE318" s="142"/>
      <c r="BF318" s="142"/>
      <c r="BG318" s="142"/>
      <c r="BH318" s="142"/>
      <c r="BI318" s="142"/>
      <c r="BJ318" s="142"/>
      <c r="BK318" s="142"/>
      <c r="BL318" s="142"/>
      <c r="BM318" s="142"/>
      <c r="BN318" s="142"/>
      <c r="BO318" s="142"/>
      <c r="BP318" s="142"/>
      <c r="BQ318" s="142"/>
      <c r="BR318" s="142"/>
      <c r="BS318" s="142"/>
      <c r="BT318" s="142"/>
      <c r="BU318" s="142"/>
      <c r="BV318" s="142"/>
      <c r="BW318" s="142"/>
      <c r="BX318" s="142"/>
      <c r="BY318" s="142"/>
      <c r="BZ318" s="142"/>
      <c r="CA318" s="142"/>
      <c r="CB318" s="142"/>
      <c r="CC318" s="142"/>
      <c r="CD318" s="142"/>
      <c r="CE318" s="142"/>
      <c r="CF318" s="142"/>
      <c r="CG318" s="142"/>
      <c r="CH318" s="142"/>
      <c r="CI318" s="142"/>
      <c r="CJ318" s="142"/>
      <c r="CK318" s="142"/>
      <c r="CL318" s="142"/>
      <c r="CM318" s="142"/>
      <c r="CN318" s="142"/>
      <c r="CO318" s="142"/>
      <c r="CP318" s="142"/>
      <c r="CQ318" s="142"/>
      <c r="CR318" s="142"/>
      <c r="CS318" s="142"/>
      <c r="CT318" s="142"/>
      <c r="CU318" s="142"/>
      <c r="CV318" s="142"/>
      <c r="CW318" s="142"/>
      <c r="CX318" s="142"/>
      <c r="CY318" s="142"/>
      <c r="CZ318" s="142"/>
      <c r="DA318" s="142"/>
      <c r="DB318" s="142"/>
      <c r="DC318" s="142"/>
      <c r="DD318" s="142"/>
      <c r="DE318" s="142"/>
      <c r="DF318" s="142"/>
      <c r="DG318" s="142"/>
      <c r="DH318" s="142"/>
      <c r="DI318" s="142"/>
      <c r="DJ318" s="142"/>
      <c r="DK318" s="142"/>
      <c r="DL318" s="142"/>
      <c r="DM318" s="142"/>
      <c r="EG318" s="41"/>
      <c r="EH318" s="41"/>
      <c r="EI318" s="41"/>
      <c r="EJ318" s="41"/>
      <c r="EK318" s="41"/>
      <c r="EL318" s="41"/>
      <c r="EM318" s="141"/>
      <c r="EN318" s="41"/>
      <c r="EW318" s="41"/>
      <c r="EX318" s="41"/>
    </row>
    <row r="319" spans="1:154" s="143" customFormat="1" x14ac:dyDescent="0.2">
      <c r="A319" s="41"/>
      <c r="B319" s="139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140"/>
      <c r="AQ319" s="41"/>
      <c r="AR319" s="141"/>
      <c r="AS319" s="117"/>
      <c r="AT319" s="117"/>
      <c r="AU319" s="117"/>
      <c r="AV319" s="142"/>
      <c r="AW319" s="142"/>
      <c r="AX319" s="142"/>
      <c r="AY319" s="142"/>
      <c r="AZ319" s="142"/>
      <c r="BA319" s="142"/>
      <c r="BB319" s="142"/>
      <c r="BC319" s="142"/>
      <c r="BD319" s="142"/>
      <c r="BE319" s="142"/>
      <c r="BF319" s="142"/>
      <c r="BG319" s="142"/>
      <c r="BH319" s="142"/>
      <c r="BI319" s="142"/>
      <c r="BJ319" s="142"/>
      <c r="BK319" s="142"/>
      <c r="BL319" s="142"/>
      <c r="BM319" s="142"/>
      <c r="BN319" s="142"/>
      <c r="BO319" s="142"/>
      <c r="BP319" s="142"/>
      <c r="BQ319" s="142"/>
      <c r="BR319" s="142"/>
      <c r="BS319" s="142"/>
      <c r="BT319" s="142"/>
      <c r="BU319" s="142"/>
      <c r="BV319" s="142"/>
      <c r="BW319" s="142"/>
      <c r="BX319" s="142"/>
      <c r="BY319" s="142"/>
      <c r="BZ319" s="142"/>
      <c r="CA319" s="142"/>
      <c r="CB319" s="142"/>
      <c r="CC319" s="142"/>
      <c r="CD319" s="142"/>
      <c r="CE319" s="142"/>
      <c r="CF319" s="142"/>
      <c r="CG319" s="142"/>
      <c r="CH319" s="142"/>
      <c r="CI319" s="142"/>
      <c r="CJ319" s="142"/>
      <c r="CK319" s="142"/>
      <c r="CL319" s="142"/>
      <c r="CM319" s="142"/>
      <c r="CN319" s="142"/>
      <c r="CO319" s="142"/>
      <c r="CP319" s="142"/>
      <c r="CQ319" s="142"/>
      <c r="CR319" s="142"/>
      <c r="CS319" s="142"/>
      <c r="CT319" s="142"/>
      <c r="CU319" s="142"/>
      <c r="CV319" s="142"/>
      <c r="CW319" s="142"/>
      <c r="CX319" s="142"/>
      <c r="CY319" s="142"/>
      <c r="CZ319" s="142"/>
      <c r="DA319" s="142"/>
      <c r="DB319" s="142"/>
      <c r="DC319" s="142"/>
      <c r="DD319" s="142"/>
      <c r="DE319" s="142"/>
      <c r="DF319" s="142"/>
      <c r="DG319" s="142"/>
      <c r="DH319" s="142"/>
      <c r="DI319" s="142"/>
      <c r="DJ319" s="142"/>
      <c r="DK319" s="142"/>
      <c r="DL319" s="142"/>
      <c r="DM319" s="142"/>
      <c r="EG319" s="41"/>
      <c r="EH319" s="41"/>
      <c r="EI319" s="41"/>
      <c r="EJ319" s="41"/>
      <c r="EK319" s="41"/>
      <c r="EL319" s="41"/>
      <c r="EM319" s="141"/>
      <c r="EN319" s="41"/>
      <c r="EW319" s="41"/>
      <c r="EX319" s="41"/>
    </row>
    <row r="320" spans="1:154" s="143" customFormat="1" x14ac:dyDescent="0.2">
      <c r="A320" s="41"/>
      <c r="B320" s="139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140"/>
      <c r="AQ320" s="41"/>
      <c r="AR320" s="141"/>
      <c r="AS320" s="117"/>
      <c r="AT320" s="117"/>
      <c r="AU320" s="117"/>
      <c r="AV320" s="142"/>
      <c r="AW320" s="142"/>
      <c r="AX320" s="142"/>
      <c r="AY320" s="142"/>
      <c r="AZ320" s="142"/>
      <c r="BA320" s="142"/>
      <c r="BB320" s="142"/>
      <c r="BC320" s="142"/>
      <c r="BD320" s="142"/>
      <c r="BE320" s="142"/>
      <c r="BF320" s="142"/>
      <c r="BG320" s="142"/>
      <c r="BH320" s="142"/>
      <c r="BI320" s="142"/>
      <c r="BJ320" s="142"/>
      <c r="BK320" s="142"/>
      <c r="BL320" s="142"/>
      <c r="BM320" s="142"/>
      <c r="BN320" s="142"/>
      <c r="BO320" s="142"/>
      <c r="BP320" s="142"/>
      <c r="BQ320" s="142"/>
      <c r="BR320" s="142"/>
      <c r="BS320" s="142"/>
      <c r="BT320" s="142"/>
      <c r="BU320" s="142"/>
      <c r="BV320" s="142"/>
      <c r="BW320" s="142"/>
      <c r="BX320" s="142"/>
      <c r="BY320" s="142"/>
      <c r="BZ320" s="142"/>
      <c r="CA320" s="142"/>
      <c r="CB320" s="142"/>
      <c r="CC320" s="142"/>
      <c r="CD320" s="142"/>
      <c r="CE320" s="142"/>
      <c r="CF320" s="142"/>
      <c r="CG320" s="142"/>
      <c r="CH320" s="142"/>
      <c r="CI320" s="142"/>
      <c r="CJ320" s="142"/>
      <c r="CK320" s="142"/>
      <c r="CL320" s="142"/>
      <c r="CM320" s="142"/>
      <c r="CN320" s="142"/>
      <c r="CO320" s="142"/>
      <c r="CP320" s="142"/>
      <c r="CQ320" s="142"/>
      <c r="CR320" s="142"/>
      <c r="CS320" s="142"/>
      <c r="CT320" s="142"/>
      <c r="CU320" s="142"/>
      <c r="CV320" s="142"/>
      <c r="CW320" s="142"/>
      <c r="CX320" s="142"/>
      <c r="CY320" s="142"/>
      <c r="CZ320" s="142"/>
      <c r="DA320" s="142"/>
      <c r="DB320" s="142"/>
      <c r="DC320" s="142"/>
      <c r="DD320" s="142"/>
      <c r="DE320" s="142"/>
      <c r="DF320" s="142"/>
      <c r="DG320" s="142"/>
      <c r="DH320" s="142"/>
      <c r="DI320" s="142"/>
      <c r="DJ320" s="142"/>
      <c r="DK320" s="142"/>
      <c r="DL320" s="142"/>
      <c r="DM320" s="142"/>
      <c r="EG320" s="41"/>
      <c r="EH320" s="41"/>
      <c r="EI320" s="41"/>
      <c r="EJ320" s="41"/>
      <c r="EK320" s="41"/>
      <c r="EL320" s="41"/>
      <c r="EM320" s="141"/>
      <c r="EN320" s="41"/>
      <c r="EW320" s="41"/>
      <c r="EX320" s="41"/>
    </row>
    <row r="321" spans="1:154" s="143" customFormat="1" x14ac:dyDescent="0.2">
      <c r="A321" s="41"/>
      <c r="B321" s="139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140"/>
      <c r="AQ321" s="41"/>
      <c r="AR321" s="141"/>
      <c r="AS321" s="117"/>
      <c r="AT321" s="117"/>
      <c r="AU321" s="117"/>
      <c r="AV321" s="142"/>
      <c r="AW321" s="142"/>
      <c r="AX321" s="142"/>
      <c r="AY321" s="142"/>
      <c r="AZ321" s="142"/>
      <c r="BA321" s="142"/>
      <c r="BB321" s="142"/>
      <c r="BC321" s="142"/>
      <c r="BD321" s="142"/>
      <c r="BE321" s="142"/>
      <c r="BF321" s="142"/>
      <c r="BG321" s="142"/>
      <c r="BH321" s="142"/>
      <c r="BI321" s="142"/>
      <c r="BJ321" s="142"/>
      <c r="BK321" s="142"/>
      <c r="BL321" s="142"/>
      <c r="BM321" s="142"/>
      <c r="BN321" s="142"/>
      <c r="BO321" s="142"/>
      <c r="BP321" s="142"/>
      <c r="BQ321" s="142"/>
      <c r="BR321" s="142"/>
      <c r="BS321" s="142"/>
      <c r="BT321" s="142"/>
      <c r="BU321" s="142"/>
      <c r="BV321" s="142"/>
      <c r="BW321" s="142"/>
      <c r="BX321" s="142"/>
      <c r="BY321" s="142"/>
      <c r="BZ321" s="142"/>
      <c r="CA321" s="142"/>
      <c r="CB321" s="142"/>
      <c r="CC321" s="142"/>
      <c r="CD321" s="142"/>
      <c r="CE321" s="142"/>
      <c r="CF321" s="142"/>
      <c r="CG321" s="142"/>
      <c r="CH321" s="142"/>
      <c r="CI321" s="142"/>
      <c r="CJ321" s="142"/>
      <c r="CK321" s="142"/>
      <c r="CL321" s="142"/>
      <c r="CM321" s="142"/>
      <c r="CN321" s="142"/>
      <c r="CO321" s="142"/>
      <c r="CP321" s="142"/>
      <c r="CQ321" s="142"/>
      <c r="CR321" s="142"/>
      <c r="CS321" s="142"/>
      <c r="CT321" s="142"/>
      <c r="CU321" s="142"/>
      <c r="CV321" s="142"/>
      <c r="CW321" s="142"/>
      <c r="CX321" s="142"/>
      <c r="CY321" s="142"/>
      <c r="CZ321" s="142"/>
      <c r="DA321" s="142"/>
      <c r="DB321" s="142"/>
      <c r="DC321" s="142"/>
      <c r="DD321" s="142"/>
      <c r="DE321" s="142"/>
      <c r="DF321" s="142"/>
      <c r="DG321" s="142"/>
      <c r="DH321" s="142"/>
      <c r="DI321" s="142"/>
      <c r="DJ321" s="142"/>
      <c r="DK321" s="142"/>
      <c r="DL321" s="142"/>
      <c r="DM321" s="142"/>
      <c r="EG321" s="41"/>
      <c r="EH321" s="41"/>
      <c r="EI321" s="41"/>
      <c r="EJ321" s="41"/>
      <c r="EK321" s="41"/>
      <c r="EL321" s="41"/>
      <c r="EM321" s="141"/>
      <c r="EN321" s="41"/>
      <c r="EW321" s="41"/>
      <c r="EX321" s="41"/>
    </row>
    <row r="322" spans="1:154" s="143" customFormat="1" x14ac:dyDescent="0.2">
      <c r="A322" s="41"/>
      <c r="B322" s="139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140"/>
      <c r="AQ322" s="41"/>
      <c r="AR322" s="141"/>
      <c r="AS322" s="117"/>
      <c r="AT322" s="117"/>
      <c r="AU322" s="117"/>
      <c r="AV322" s="142"/>
      <c r="AW322" s="142"/>
      <c r="AX322" s="142"/>
      <c r="AY322" s="142"/>
      <c r="AZ322" s="142"/>
      <c r="BA322" s="142"/>
      <c r="BB322" s="142"/>
      <c r="BC322" s="142"/>
      <c r="BD322" s="142"/>
      <c r="BE322" s="142"/>
      <c r="BF322" s="142"/>
      <c r="BG322" s="142"/>
      <c r="BH322" s="142"/>
      <c r="BI322" s="142"/>
      <c r="BJ322" s="142"/>
      <c r="BK322" s="142"/>
      <c r="BL322" s="142"/>
      <c r="BM322" s="142"/>
      <c r="BN322" s="142"/>
      <c r="BO322" s="142"/>
      <c r="BP322" s="142"/>
      <c r="BQ322" s="142"/>
      <c r="BR322" s="142"/>
      <c r="BS322" s="142"/>
      <c r="BT322" s="142"/>
      <c r="BU322" s="142"/>
      <c r="BV322" s="142"/>
      <c r="BW322" s="142"/>
      <c r="BX322" s="142"/>
      <c r="BY322" s="142"/>
      <c r="BZ322" s="142"/>
      <c r="CA322" s="142"/>
      <c r="CB322" s="142"/>
      <c r="CC322" s="142"/>
      <c r="CD322" s="142"/>
      <c r="CE322" s="142"/>
      <c r="CF322" s="142"/>
      <c r="CG322" s="142"/>
      <c r="CH322" s="142"/>
      <c r="CI322" s="142"/>
      <c r="CJ322" s="142"/>
      <c r="CK322" s="142"/>
      <c r="CL322" s="142"/>
      <c r="CM322" s="142"/>
      <c r="CN322" s="142"/>
      <c r="CO322" s="142"/>
      <c r="CP322" s="142"/>
      <c r="CQ322" s="142"/>
      <c r="CR322" s="142"/>
      <c r="CS322" s="142"/>
      <c r="CT322" s="142"/>
      <c r="CU322" s="142"/>
      <c r="CV322" s="142"/>
      <c r="CW322" s="142"/>
      <c r="CX322" s="142"/>
      <c r="CY322" s="142"/>
      <c r="CZ322" s="142"/>
      <c r="DA322" s="142"/>
      <c r="DB322" s="142"/>
      <c r="DC322" s="142"/>
      <c r="DD322" s="142"/>
      <c r="DE322" s="142"/>
      <c r="DF322" s="142"/>
      <c r="DG322" s="142"/>
      <c r="DH322" s="142"/>
      <c r="DI322" s="142"/>
      <c r="DJ322" s="142"/>
      <c r="DK322" s="142"/>
      <c r="DL322" s="142"/>
      <c r="DM322" s="142"/>
      <c r="EG322" s="41"/>
      <c r="EH322" s="41"/>
      <c r="EI322" s="41"/>
      <c r="EJ322" s="41"/>
      <c r="EK322" s="41"/>
      <c r="EL322" s="41"/>
      <c r="EM322" s="141"/>
      <c r="EN322" s="41"/>
      <c r="EW322" s="41"/>
      <c r="EX322" s="41"/>
    </row>
    <row r="323" spans="1:154" s="143" customFormat="1" x14ac:dyDescent="0.2">
      <c r="A323" s="41"/>
      <c r="B323" s="139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140"/>
      <c r="AQ323" s="41"/>
      <c r="AR323" s="141"/>
      <c r="AS323" s="117"/>
      <c r="AT323" s="117"/>
      <c r="AU323" s="117"/>
      <c r="AV323" s="142"/>
      <c r="AW323" s="142"/>
      <c r="AX323" s="142"/>
      <c r="AY323" s="142"/>
      <c r="AZ323" s="142"/>
      <c r="BA323" s="142"/>
      <c r="BB323" s="142"/>
      <c r="BC323" s="142"/>
      <c r="BD323" s="142"/>
      <c r="BE323" s="142"/>
      <c r="BF323" s="142"/>
      <c r="BG323" s="142"/>
      <c r="BH323" s="142"/>
      <c r="BI323" s="142"/>
      <c r="BJ323" s="142"/>
      <c r="BK323" s="142"/>
      <c r="BL323" s="142"/>
      <c r="BM323" s="142"/>
      <c r="BN323" s="142"/>
      <c r="BO323" s="142"/>
      <c r="BP323" s="142"/>
      <c r="BQ323" s="142"/>
      <c r="BR323" s="142"/>
      <c r="BS323" s="142"/>
      <c r="BT323" s="142"/>
      <c r="BU323" s="142"/>
      <c r="BV323" s="142"/>
      <c r="BW323" s="142"/>
      <c r="BX323" s="142"/>
      <c r="BY323" s="142"/>
      <c r="BZ323" s="142"/>
      <c r="CA323" s="142"/>
      <c r="CB323" s="142"/>
      <c r="CC323" s="142"/>
      <c r="CD323" s="142"/>
      <c r="CE323" s="142"/>
      <c r="CF323" s="142"/>
      <c r="CG323" s="142"/>
      <c r="CH323" s="142"/>
      <c r="CI323" s="142"/>
      <c r="CJ323" s="142"/>
      <c r="CK323" s="142"/>
      <c r="CL323" s="142"/>
      <c r="CM323" s="142"/>
      <c r="CN323" s="142"/>
      <c r="CO323" s="142"/>
      <c r="CP323" s="142"/>
      <c r="CQ323" s="142"/>
      <c r="CR323" s="142"/>
      <c r="CS323" s="142"/>
      <c r="CT323" s="142"/>
      <c r="CU323" s="142"/>
      <c r="CV323" s="142"/>
      <c r="CW323" s="142"/>
      <c r="CX323" s="142"/>
      <c r="CY323" s="142"/>
      <c r="CZ323" s="142"/>
      <c r="DA323" s="142"/>
      <c r="DB323" s="142"/>
      <c r="DC323" s="142"/>
      <c r="DD323" s="142"/>
      <c r="DE323" s="142"/>
      <c r="DF323" s="142"/>
      <c r="DG323" s="142"/>
      <c r="DH323" s="142"/>
      <c r="DI323" s="142"/>
      <c r="DJ323" s="142"/>
      <c r="DK323" s="142"/>
      <c r="DL323" s="142"/>
      <c r="DM323" s="142"/>
      <c r="EG323" s="41"/>
      <c r="EH323" s="41"/>
      <c r="EI323" s="41"/>
      <c r="EJ323" s="41"/>
      <c r="EK323" s="41"/>
      <c r="EL323" s="41"/>
      <c r="EM323" s="141"/>
      <c r="EN323" s="41"/>
      <c r="EW323" s="41"/>
      <c r="EX323" s="41"/>
    </row>
    <row r="324" spans="1:154" s="143" customFormat="1" x14ac:dyDescent="0.2">
      <c r="A324" s="41"/>
      <c r="B324" s="139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140"/>
      <c r="AQ324" s="41"/>
      <c r="AR324" s="141"/>
      <c r="AS324" s="117"/>
      <c r="AT324" s="117"/>
      <c r="AU324" s="117"/>
      <c r="AV324" s="142"/>
      <c r="AW324" s="142"/>
      <c r="AX324" s="142"/>
      <c r="AY324" s="142"/>
      <c r="AZ324" s="142"/>
      <c r="BA324" s="142"/>
      <c r="BB324" s="142"/>
      <c r="BC324" s="142"/>
      <c r="BD324" s="142"/>
      <c r="BE324" s="142"/>
      <c r="BF324" s="142"/>
      <c r="BG324" s="142"/>
      <c r="BH324" s="142"/>
      <c r="BI324" s="142"/>
      <c r="BJ324" s="142"/>
      <c r="BK324" s="142"/>
      <c r="BL324" s="142"/>
      <c r="BM324" s="142"/>
      <c r="BN324" s="142"/>
      <c r="BO324" s="142"/>
      <c r="BP324" s="142"/>
      <c r="BQ324" s="142"/>
      <c r="BR324" s="142"/>
      <c r="BS324" s="142"/>
      <c r="BT324" s="142"/>
      <c r="BU324" s="142"/>
      <c r="BV324" s="142"/>
      <c r="BW324" s="142"/>
      <c r="BX324" s="142"/>
      <c r="BY324" s="142"/>
      <c r="BZ324" s="142"/>
      <c r="CA324" s="142"/>
      <c r="CB324" s="142"/>
      <c r="CC324" s="142"/>
      <c r="CD324" s="142"/>
      <c r="CE324" s="142"/>
      <c r="CF324" s="142"/>
      <c r="CG324" s="142"/>
      <c r="CH324" s="142"/>
      <c r="CI324" s="142"/>
      <c r="CJ324" s="142"/>
      <c r="CK324" s="142"/>
      <c r="CL324" s="142"/>
      <c r="CM324" s="142"/>
      <c r="CN324" s="142"/>
      <c r="CO324" s="142"/>
      <c r="CP324" s="142"/>
      <c r="CQ324" s="142"/>
      <c r="CR324" s="142"/>
      <c r="CS324" s="142"/>
      <c r="CT324" s="142"/>
      <c r="CU324" s="142"/>
      <c r="CV324" s="142"/>
      <c r="CW324" s="142"/>
      <c r="CX324" s="142"/>
      <c r="CY324" s="142"/>
      <c r="CZ324" s="142"/>
      <c r="DA324" s="142"/>
      <c r="DB324" s="142"/>
      <c r="DC324" s="142"/>
      <c r="DD324" s="142"/>
      <c r="DE324" s="142"/>
      <c r="DF324" s="142"/>
      <c r="DG324" s="142"/>
      <c r="DH324" s="142"/>
      <c r="DI324" s="142"/>
      <c r="DJ324" s="142"/>
      <c r="DK324" s="142"/>
      <c r="DL324" s="142"/>
      <c r="DM324" s="142"/>
      <c r="EG324" s="41"/>
      <c r="EH324" s="41"/>
      <c r="EI324" s="41"/>
      <c r="EJ324" s="41"/>
      <c r="EK324" s="41"/>
      <c r="EL324" s="41"/>
      <c r="EM324" s="141"/>
      <c r="EN324" s="41"/>
      <c r="EW324" s="41"/>
      <c r="EX324" s="41"/>
    </row>
    <row r="325" spans="1:154" s="143" customFormat="1" x14ac:dyDescent="0.2">
      <c r="A325" s="41"/>
      <c r="B325" s="139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140"/>
      <c r="AQ325" s="41"/>
      <c r="AR325" s="141"/>
      <c r="AS325" s="117"/>
      <c r="AT325" s="117"/>
      <c r="AU325" s="117"/>
      <c r="AV325" s="142"/>
      <c r="AW325" s="142"/>
      <c r="AX325" s="142"/>
      <c r="AY325" s="142"/>
      <c r="AZ325" s="142"/>
      <c r="BA325" s="142"/>
      <c r="BB325" s="142"/>
      <c r="BC325" s="142"/>
      <c r="BD325" s="142"/>
      <c r="BE325" s="142"/>
      <c r="BF325" s="142"/>
      <c r="BG325" s="142"/>
      <c r="BH325" s="142"/>
      <c r="BI325" s="142"/>
      <c r="BJ325" s="142"/>
      <c r="BK325" s="142"/>
      <c r="BL325" s="142"/>
      <c r="BM325" s="142"/>
      <c r="BN325" s="142"/>
      <c r="BO325" s="142"/>
      <c r="BP325" s="142"/>
      <c r="BQ325" s="142"/>
      <c r="BR325" s="142"/>
      <c r="BS325" s="142"/>
      <c r="BT325" s="142"/>
      <c r="BU325" s="142"/>
      <c r="BV325" s="142"/>
      <c r="BW325" s="142"/>
      <c r="BX325" s="142"/>
      <c r="BY325" s="142"/>
      <c r="BZ325" s="142"/>
      <c r="CA325" s="142"/>
      <c r="CB325" s="142"/>
      <c r="CC325" s="142"/>
      <c r="CD325" s="142"/>
      <c r="CE325" s="142"/>
      <c r="CF325" s="142"/>
      <c r="CG325" s="142"/>
      <c r="CH325" s="142"/>
      <c r="CI325" s="142"/>
      <c r="CJ325" s="142"/>
      <c r="CK325" s="142"/>
      <c r="CL325" s="142"/>
      <c r="CM325" s="142"/>
      <c r="CN325" s="142"/>
      <c r="CO325" s="142"/>
      <c r="CP325" s="142"/>
      <c r="CQ325" s="142"/>
      <c r="CR325" s="142"/>
      <c r="CS325" s="142"/>
      <c r="CT325" s="142"/>
      <c r="CU325" s="142"/>
      <c r="CV325" s="142"/>
      <c r="CW325" s="142"/>
      <c r="CX325" s="142"/>
      <c r="CY325" s="142"/>
      <c r="CZ325" s="142"/>
      <c r="DA325" s="142"/>
      <c r="DB325" s="142"/>
      <c r="DC325" s="142"/>
      <c r="DD325" s="142"/>
      <c r="DE325" s="142"/>
      <c r="DF325" s="142"/>
      <c r="DG325" s="142"/>
      <c r="DH325" s="142"/>
      <c r="DI325" s="142"/>
      <c r="DJ325" s="142"/>
      <c r="DK325" s="142"/>
      <c r="DL325" s="142"/>
      <c r="DM325" s="142"/>
      <c r="EG325" s="41"/>
      <c r="EH325" s="41"/>
      <c r="EI325" s="41"/>
      <c r="EJ325" s="41"/>
      <c r="EK325" s="41"/>
      <c r="EL325" s="41"/>
      <c r="EM325" s="141"/>
      <c r="EN325" s="41"/>
      <c r="EW325" s="41"/>
      <c r="EX325" s="41"/>
    </row>
    <row r="326" spans="1:154" s="143" customFormat="1" x14ac:dyDescent="0.2">
      <c r="A326" s="41"/>
      <c r="B326" s="139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140"/>
      <c r="AQ326" s="41"/>
      <c r="AR326" s="141"/>
      <c r="AS326" s="117"/>
      <c r="AT326" s="117"/>
      <c r="AU326" s="117"/>
      <c r="AV326" s="142"/>
      <c r="AW326" s="142"/>
      <c r="AX326" s="142"/>
      <c r="AY326" s="142"/>
      <c r="AZ326" s="142"/>
      <c r="BA326" s="142"/>
      <c r="BB326" s="142"/>
      <c r="BC326" s="142"/>
      <c r="BD326" s="142"/>
      <c r="BE326" s="142"/>
      <c r="BF326" s="142"/>
      <c r="BG326" s="142"/>
      <c r="BH326" s="142"/>
      <c r="BI326" s="142"/>
      <c r="BJ326" s="142"/>
      <c r="BK326" s="142"/>
      <c r="BL326" s="142"/>
      <c r="BM326" s="142"/>
      <c r="BN326" s="142"/>
      <c r="BO326" s="142"/>
      <c r="BP326" s="142"/>
      <c r="BQ326" s="142"/>
      <c r="BR326" s="142"/>
      <c r="BS326" s="142"/>
      <c r="BT326" s="142"/>
      <c r="BU326" s="142"/>
      <c r="BV326" s="142"/>
      <c r="BW326" s="142"/>
      <c r="BX326" s="142"/>
      <c r="BY326" s="142"/>
      <c r="BZ326" s="142"/>
      <c r="CA326" s="142"/>
      <c r="CB326" s="142"/>
      <c r="CC326" s="142"/>
      <c r="CD326" s="142"/>
      <c r="CE326" s="142"/>
      <c r="CF326" s="142"/>
      <c r="CG326" s="142"/>
      <c r="CH326" s="142"/>
      <c r="CI326" s="142"/>
      <c r="CJ326" s="142"/>
      <c r="CK326" s="142"/>
      <c r="CL326" s="142"/>
      <c r="CM326" s="142"/>
      <c r="CN326" s="142"/>
      <c r="CO326" s="142"/>
      <c r="CP326" s="142"/>
      <c r="CQ326" s="142"/>
      <c r="CR326" s="142"/>
      <c r="CS326" s="142"/>
      <c r="CT326" s="142"/>
      <c r="CU326" s="142"/>
      <c r="CV326" s="142"/>
      <c r="CW326" s="142"/>
      <c r="CX326" s="142"/>
      <c r="CY326" s="142"/>
      <c r="CZ326" s="142"/>
      <c r="DA326" s="142"/>
      <c r="DB326" s="142"/>
      <c r="DC326" s="142"/>
      <c r="DD326" s="142"/>
      <c r="DE326" s="142"/>
      <c r="DF326" s="142"/>
      <c r="DG326" s="142"/>
      <c r="DH326" s="142"/>
      <c r="DI326" s="142"/>
      <c r="DJ326" s="142"/>
      <c r="DK326" s="142"/>
      <c r="DL326" s="142"/>
      <c r="DM326" s="142"/>
      <c r="EG326" s="41"/>
      <c r="EH326" s="41"/>
      <c r="EI326" s="41"/>
      <c r="EJ326" s="41"/>
      <c r="EK326" s="41"/>
      <c r="EL326" s="41"/>
      <c r="EM326" s="141"/>
      <c r="EN326" s="41"/>
      <c r="EW326" s="41"/>
      <c r="EX326" s="41"/>
    </row>
    <row r="327" spans="1:154" s="143" customFormat="1" x14ac:dyDescent="0.2">
      <c r="A327" s="41"/>
      <c r="B327" s="139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140"/>
      <c r="AQ327" s="41"/>
      <c r="AR327" s="141"/>
      <c r="AS327" s="117"/>
      <c r="AT327" s="117"/>
      <c r="AU327" s="117"/>
      <c r="AV327" s="142"/>
      <c r="AW327" s="142"/>
      <c r="AX327" s="142"/>
      <c r="AY327" s="142"/>
      <c r="AZ327" s="142"/>
      <c r="BA327" s="142"/>
      <c r="BB327" s="142"/>
      <c r="BC327" s="142"/>
      <c r="BD327" s="142"/>
      <c r="BE327" s="142"/>
      <c r="BF327" s="142"/>
      <c r="BG327" s="142"/>
      <c r="BH327" s="142"/>
      <c r="BI327" s="142"/>
      <c r="BJ327" s="142"/>
      <c r="BK327" s="142"/>
      <c r="BL327" s="142"/>
      <c r="BM327" s="142"/>
      <c r="BN327" s="142"/>
      <c r="BO327" s="142"/>
      <c r="BP327" s="142"/>
      <c r="BQ327" s="142"/>
      <c r="BR327" s="142"/>
      <c r="BS327" s="142"/>
      <c r="BT327" s="142"/>
      <c r="BU327" s="142"/>
      <c r="BV327" s="142"/>
      <c r="BW327" s="142"/>
      <c r="BX327" s="142"/>
      <c r="BY327" s="142"/>
      <c r="BZ327" s="142"/>
      <c r="CA327" s="142"/>
      <c r="CB327" s="142"/>
      <c r="CC327" s="142"/>
      <c r="CD327" s="142"/>
      <c r="CE327" s="142"/>
      <c r="CF327" s="142"/>
      <c r="CG327" s="142"/>
      <c r="CH327" s="142"/>
      <c r="CI327" s="142"/>
      <c r="CJ327" s="142"/>
      <c r="CK327" s="142"/>
      <c r="CL327" s="142"/>
      <c r="CM327" s="142"/>
      <c r="CN327" s="142"/>
      <c r="CO327" s="142"/>
      <c r="CP327" s="142"/>
      <c r="CQ327" s="142"/>
      <c r="CR327" s="142"/>
      <c r="CS327" s="142"/>
      <c r="CT327" s="142"/>
      <c r="CU327" s="142"/>
      <c r="CV327" s="142"/>
      <c r="CW327" s="142"/>
      <c r="CX327" s="142"/>
      <c r="CY327" s="142"/>
      <c r="CZ327" s="142"/>
      <c r="DA327" s="142"/>
      <c r="DB327" s="142"/>
      <c r="DC327" s="142"/>
      <c r="DD327" s="142"/>
      <c r="DE327" s="142"/>
      <c r="DF327" s="142"/>
      <c r="DG327" s="142"/>
      <c r="DH327" s="142"/>
      <c r="DI327" s="142"/>
      <c r="DJ327" s="142"/>
      <c r="DK327" s="142"/>
      <c r="DL327" s="142"/>
      <c r="DM327" s="142"/>
      <c r="EG327" s="41"/>
      <c r="EH327" s="41"/>
      <c r="EI327" s="41"/>
      <c r="EJ327" s="41"/>
      <c r="EK327" s="41"/>
      <c r="EL327" s="41"/>
      <c r="EM327" s="141"/>
      <c r="EN327" s="41"/>
      <c r="EW327" s="41"/>
      <c r="EX327" s="41"/>
    </row>
    <row r="328" spans="1:154" s="143" customFormat="1" x14ac:dyDescent="0.2">
      <c r="A328" s="41"/>
      <c r="B328" s="139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140"/>
      <c r="AQ328" s="41"/>
      <c r="AR328" s="141"/>
      <c r="AS328" s="117"/>
      <c r="AT328" s="117"/>
      <c r="AU328" s="117"/>
      <c r="AV328" s="142"/>
      <c r="AW328" s="142"/>
      <c r="AX328" s="142"/>
      <c r="AY328" s="142"/>
      <c r="AZ328" s="142"/>
      <c r="BA328" s="142"/>
      <c r="BB328" s="142"/>
      <c r="BC328" s="142"/>
      <c r="BD328" s="142"/>
      <c r="BE328" s="142"/>
      <c r="BF328" s="142"/>
      <c r="BG328" s="142"/>
      <c r="BH328" s="142"/>
      <c r="BI328" s="142"/>
      <c r="BJ328" s="142"/>
      <c r="BK328" s="142"/>
      <c r="BL328" s="142"/>
      <c r="BM328" s="142"/>
      <c r="BN328" s="142"/>
      <c r="BO328" s="142"/>
      <c r="BP328" s="142"/>
      <c r="BQ328" s="142"/>
      <c r="BR328" s="142"/>
      <c r="BS328" s="142"/>
      <c r="BT328" s="142"/>
      <c r="BU328" s="142"/>
      <c r="BV328" s="142"/>
      <c r="BW328" s="142"/>
      <c r="BX328" s="142"/>
      <c r="BY328" s="142"/>
      <c r="BZ328" s="142"/>
      <c r="CA328" s="142"/>
      <c r="CB328" s="142"/>
      <c r="CC328" s="142"/>
      <c r="CD328" s="142"/>
      <c r="CE328" s="142"/>
      <c r="CF328" s="142"/>
      <c r="CG328" s="142"/>
      <c r="CH328" s="142"/>
      <c r="CI328" s="142"/>
      <c r="CJ328" s="142"/>
      <c r="CK328" s="142"/>
      <c r="CL328" s="142"/>
      <c r="CM328" s="142"/>
      <c r="CN328" s="142"/>
      <c r="CO328" s="142"/>
      <c r="CP328" s="142"/>
      <c r="CQ328" s="142"/>
      <c r="CR328" s="142"/>
      <c r="CS328" s="142"/>
      <c r="CT328" s="142"/>
      <c r="CU328" s="142"/>
      <c r="CV328" s="142"/>
      <c r="CW328" s="142"/>
      <c r="CX328" s="142"/>
      <c r="CY328" s="142"/>
      <c r="CZ328" s="142"/>
      <c r="DA328" s="142"/>
      <c r="DB328" s="142"/>
      <c r="DC328" s="142"/>
      <c r="DD328" s="142"/>
      <c r="DE328" s="142"/>
      <c r="DF328" s="142"/>
      <c r="DG328" s="142"/>
      <c r="DH328" s="142"/>
      <c r="DI328" s="142"/>
      <c r="DJ328" s="142"/>
      <c r="DK328" s="142"/>
      <c r="DL328" s="142"/>
      <c r="DM328" s="142"/>
      <c r="EG328" s="41"/>
      <c r="EH328" s="41"/>
      <c r="EI328" s="41"/>
      <c r="EJ328" s="41"/>
      <c r="EK328" s="41"/>
      <c r="EL328" s="41"/>
      <c r="EM328" s="141"/>
      <c r="EN328" s="41"/>
      <c r="EW328" s="41"/>
      <c r="EX328" s="41"/>
    </row>
    <row r="329" spans="1:154" s="143" customFormat="1" x14ac:dyDescent="0.2">
      <c r="A329" s="41"/>
      <c r="B329" s="139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140"/>
      <c r="AQ329" s="41"/>
      <c r="AR329" s="141"/>
      <c r="AS329" s="117"/>
      <c r="AT329" s="117"/>
      <c r="AU329" s="117"/>
      <c r="AV329" s="142"/>
      <c r="AW329" s="142"/>
      <c r="AX329" s="142"/>
      <c r="AY329" s="142"/>
      <c r="AZ329" s="142"/>
      <c r="BA329" s="142"/>
      <c r="BB329" s="142"/>
      <c r="BC329" s="142"/>
      <c r="BD329" s="142"/>
      <c r="BE329" s="142"/>
      <c r="BF329" s="142"/>
      <c r="BG329" s="142"/>
      <c r="BH329" s="142"/>
      <c r="BI329" s="142"/>
      <c r="BJ329" s="142"/>
      <c r="BK329" s="142"/>
      <c r="BL329" s="142"/>
      <c r="BM329" s="142"/>
      <c r="BN329" s="142"/>
      <c r="BO329" s="142"/>
      <c r="BP329" s="142"/>
      <c r="BQ329" s="142"/>
      <c r="BR329" s="142"/>
      <c r="BS329" s="142"/>
      <c r="BT329" s="142"/>
      <c r="BU329" s="142"/>
      <c r="BV329" s="142"/>
      <c r="BW329" s="142"/>
      <c r="BX329" s="142"/>
      <c r="BY329" s="142"/>
      <c r="BZ329" s="142"/>
      <c r="CA329" s="142"/>
      <c r="CB329" s="142"/>
      <c r="CC329" s="142"/>
      <c r="CD329" s="142"/>
      <c r="CE329" s="142"/>
      <c r="CF329" s="142"/>
      <c r="CG329" s="142"/>
      <c r="CH329" s="142"/>
      <c r="CI329" s="142"/>
      <c r="CJ329" s="142"/>
      <c r="CK329" s="142"/>
      <c r="CL329" s="142"/>
      <c r="CM329" s="142"/>
      <c r="CN329" s="142"/>
      <c r="CO329" s="142"/>
      <c r="CP329" s="142"/>
      <c r="CQ329" s="142"/>
      <c r="CR329" s="142"/>
      <c r="CS329" s="142"/>
      <c r="CT329" s="142"/>
      <c r="CU329" s="142"/>
      <c r="CV329" s="142"/>
      <c r="CW329" s="142"/>
      <c r="CX329" s="142"/>
      <c r="CY329" s="142"/>
      <c r="CZ329" s="142"/>
      <c r="DA329" s="142"/>
      <c r="DB329" s="142"/>
      <c r="DC329" s="142"/>
      <c r="DD329" s="142"/>
      <c r="DE329" s="142"/>
      <c r="DF329" s="142"/>
      <c r="DG329" s="142"/>
      <c r="DH329" s="142"/>
      <c r="DI329" s="142"/>
      <c r="DJ329" s="142"/>
      <c r="DK329" s="142"/>
      <c r="DL329" s="142"/>
      <c r="DM329" s="142"/>
      <c r="EG329" s="41"/>
      <c r="EH329" s="41"/>
      <c r="EI329" s="41"/>
      <c r="EJ329" s="41"/>
      <c r="EK329" s="41"/>
      <c r="EL329" s="41"/>
      <c r="EM329" s="141"/>
      <c r="EN329" s="41"/>
      <c r="EW329" s="41"/>
      <c r="EX329" s="41"/>
    </row>
    <row r="330" spans="1:154" s="143" customFormat="1" x14ac:dyDescent="0.2">
      <c r="A330" s="41"/>
      <c r="B330" s="139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140"/>
      <c r="AQ330" s="41"/>
      <c r="AR330" s="141"/>
      <c r="AS330" s="117"/>
      <c r="AT330" s="117"/>
      <c r="AU330" s="117"/>
      <c r="AV330" s="142"/>
      <c r="AW330" s="142"/>
      <c r="AX330" s="142"/>
      <c r="AY330" s="142"/>
      <c r="AZ330" s="142"/>
      <c r="BA330" s="142"/>
      <c r="BB330" s="142"/>
      <c r="BC330" s="142"/>
      <c r="BD330" s="142"/>
      <c r="BE330" s="142"/>
      <c r="BF330" s="142"/>
      <c r="BG330" s="142"/>
      <c r="BH330" s="142"/>
      <c r="BI330" s="142"/>
      <c r="BJ330" s="142"/>
      <c r="BK330" s="142"/>
      <c r="BL330" s="142"/>
      <c r="BM330" s="142"/>
      <c r="BN330" s="142"/>
      <c r="BO330" s="142"/>
      <c r="BP330" s="142"/>
      <c r="BQ330" s="142"/>
      <c r="BR330" s="142"/>
      <c r="BS330" s="142"/>
      <c r="BT330" s="142"/>
      <c r="BU330" s="142"/>
      <c r="BV330" s="142"/>
      <c r="BW330" s="142"/>
      <c r="BX330" s="142"/>
      <c r="BY330" s="142"/>
      <c r="BZ330" s="142"/>
      <c r="CA330" s="142"/>
      <c r="CB330" s="142"/>
      <c r="CC330" s="142"/>
      <c r="CD330" s="142"/>
      <c r="CE330" s="142"/>
      <c r="CF330" s="142"/>
      <c r="CG330" s="142"/>
      <c r="CH330" s="142"/>
      <c r="CI330" s="142"/>
      <c r="CJ330" s="142"/>
      <c r="CK330" s="142"/>
      <c r="CL330" s="142"/>
      <c r="CM330" s="142"/>
      <c r="CN330" s="142"/>
      <c r="CO330" s="142"/>
      <c r="CP330" s="142"/>
      <c r="CQ330" s="142"/>
      <c r="CR330" s="142"/>
      <c r="CS330" s="142"/>
      <c r="CT330" s="142"/>
      <c r="CU330" s="142"/>
      <c r="CV330" s="142"/>
      <c r="CW330" s="142"/>
      <c r="CX330" s="142"/>
      <c r="CY330" s="142"/>
      <c r="CZ330" s="142"/>
      <c r="DA330" s="142"/>
      <c r="DB330" s="142"/>
      <c r="DC330" s="142"/>
      <c r="DD330" s="142"/>
      <c r="DE330" s="142"/>
      <c r="DF330" s="142"/>
      <c r="DG330" s="142"/>
      <c r="DH330" s="142"/>
      <c r="DI330" s="142"/>
      <c r="DJ330" s="142"/>
      <c r="DK330" s="142"/>
      <c r="DL330" s="142"/>
      <c r="DM330" s="142"/>
      <c r="EG330" s="41"/>
      <c r="EH330" s="41"/>
      <c r="EI330" s="41"/>
      <c r="EJ330" s="41"/>
      <c r="EK330" s="41"/>
      <c r="EL330" s="41"/>
      <c r="EM330" s="141"/>
      <c r="EN330" s="41"/>
      <c r="EW330" s="41"/>
      <c r="EX330" s="41"/>
    </row>
    <row r="331" spans="1:154" s="143" customFormat="1" x14ac:dyDescent="0.2">
      <c r="A331" s="41"/>
      <c r="B331" s="139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140"/>
      <c r="AQ331" s="41"/>
      <c r="AR331" s="141"/>
      <c r="AS331" s="117"/>
      <c r="AT331" s="117"/>
      <c r="AU331" s="117"/>
      <c r="AV331" s="142"/>
      <c r="AW331" s="142"/>
      <c r="AX331" s="142"/>
      <c r="AY331" s="142"/>
      <c r="AZ331" s="142"/>
      <c r="BA331" s="142"/>
      <c r="BB331" s="142"/>
      <c r="BC331" s="142"/>
      <c r="BD331" s="142"/>
      <c r="BE331" s="142"/>
      <c r="BF331" s="142"/>
      <c r="BG331" s="142"/>
      <c r="BH331" s="142"/>
      <c r="BI331" s="142"/>
      <c r="BJ331" s="142"/>
      <c r="BK331" s="142"/>
      <c r="BL331" s="142"/>
      <c r="BM331" s="142"/>
      <c r="BN331" s="142"/>
      <c r="BO331" s="142"/>
      <c r="BP331" s="142"/>
      <c r="BQ331" s="142"/>
      <c r="BR331" s="142"/>
      <c r="BS331" s="142"/>
      <c r="BT331" s="142"/>
      <c r="BU331" s="142"/>
      <c r="BV331" s="142"/>
      <c r="BW331" s="142"/>
      <c r="BX331" s="142"/>
      <c r="BY331" s="142"/>
      <c r="BZ331" s="142"/>
      <c r="CA331" s="142"/>
      <c r="CB331" s="142"/>
      <c r="CC331" s="142"/>
      <c r="CD331" s="142"/>
      <c r="CE331" s="142"/>
      <c r="CF331" s="142"/>
      <c r="CG331" s="142"/>
      <c r="CH331" s="142"/>
      <c r="CI331" s="142"/>
      <c r="CJ331" s="142"/>
      <c r="CK331" s="142"/>
      <c r="CL331" s="142"/>
      <c r="CM331" s="142"/>
      <c r="CN331" s="142"/>
      <c r="CO331" s="142"/>
      <c r="CP331" s="142"/>
      <c r="CQ331" s="142"/>
      <c r="CR331" s="142"/>
      <c r="CS331" s="142"/>
      <c r="CT331" s="142"/>
      <c r="CU331" s="142"/>
      <c r="CV331" s="142"/>
      <c r="CW331" s="142"/>
      <c r="CX331" s="142"/>
      <c r="CY331" s="142"/>
      <c r="CZ331" s="142"/>
      <c r="DA331" s="142"/>
      <c r="DB331" s="142"/>
      <c r="DC331" s="142"/>
      <c r="DD331" s="142"/>
      <c r="DE331" s="142"/>
      <c r="DF331" s="142"/>
      <c r="DG331" s="142"/>
      <c r="DH331" s="142"/>
      <c r="DI331" s="142"/>
      <c r="DJ331" s="142"/>
      <c r="DK331" s="142"/>
      <c r="DL331" s="142"/>
      <c r="DM331" s="142"/>
      <c r="EG331" s="41"/>
      <c r="EH331" s="41"/>
      <c r="EI331" s="41"/>
      <c r="EJ331" s="41"/>
      <c r="EK331" s="41"/>
      <c r="EL331" s="41"/>
      <c r="EM331" s="141"/>
      <c r="EN331" s="41"/>
      <c r="EW331" s="41"/>
      <c r="EX331" s="41"/>
    </row>
    <row r="332" spans="1:154" s="143" customFormat="1" x14ac:dyDescent="0.2">
      <c r="A332" s="41"/>
      <c r="B332" s="139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140"/>
      <c r="AQ332" s="41"/>
      <c r="AR332" s="141"/>
      <c r="AS332" s="117"/>
      <c r="AT332" s="117"/>
      <c r="AU332" s="117"/>
      <c r="AV332" s="142"/>
      <c r="AW332" s="142"/>
      <c r="AX332" s="142"/>
      <c r="AY332" s="142"/>
      <c r="AZ332" s="142"/>
      <c r="BA332" s="142"/>
      <c r="BB332" s="142"/>
      <c r="BC332" s="142"/>
      <c r="BD332" s="142"/>
      <c r="BE332" s="142"/>
      <c r="BF332" s="142"/>
      <c r="BG332" s="142"/>
      <c r="BH332" s="142"/>
      <c r="BI332" s="142"/>
      <c r="BJ332" s="142"/>
      <c r="BK332" s="142"/>
      <c r="BL332" s="142"/>
      <c r="BM332" s="142"/>
      <c r="BN332" s="142"/>
      <c r="BO332" s="142"/>
      <c r="BP332" s="142"/>
      <c r="BQ332" s="142"/>
      <c r="BR332" s="142"/>
      <c r="BS332" s="142"/>
      <c r="BT332" s="142"/>
      <c r="BU332" s="142"/>
      <c r="BV332" s="142"/>
      <c r="BW332" s="142"/>
      <c r="BX332" s="142"/>
      <c r="BY332" s="142"/>
      <c r="BZ332" s="142"/>
      <c r="CA332" s="142"/>
      <c r="CB332" s="142"/>
      <c r="CC332" s="142"/>
      <c r="CD332" s="142"/>
      <c r="CE332" s="142"/>
      <c r="CF332" s="142"/>
      <c r="CG332" s="142"/>
      <c r="CH332" s="142"/>
      <c r="CI332" s="142"/>
      <c r="CJ332" s="142"/>
      <c r="CK332" s="142"/>
      <c r="CL332" s="142"/>
      <c r="CM332" s="142"/>
      <c r="CN332" s="142"/>
      <c r="CO332" s="142"/>
      <c r="CP332" s="142"/>
      <c r="CQ332" s="142"/>
      <c r="CR332" s="142"/>
      <c r="CS332" s="142"/>
      <c r="CT332" s="142"/>
      <c r="CU332" s="142"/>
      <c r="CV332" s="142"/>
      <c r="CW332" s="142"/>
      <c r="CX332" s="142"/>
      <c r="CY332" s="142"/>
      <c r="CZ332" s="142"/>
      <c r="DA332" s="142"/>
      <c r="DB332" s="142"/>
      <c r="DC332" s="142"/>
      <c r="DD332" s="142"/>
      <c r="DE332" s="142"/>
      <c r="DF332" s="142"/>
      <c r="DG332" s="142"/>
      <c r="DH332" s="142"/>
      <c r="DI332" s="142"/>
      <c r="DJ332" s="142"/>
      <c r="DK332" s="142"/>
      <c r="DL332" s="142"/>
      <c r="DM332" s="142"/>
      <c r="EG332" s="41"/>
      <c r="EH332" s="41"/>
      <c r="EI332" s="41"/>
      <c r="EJ332" s="41"/>
      <c r="EK332" s="41"/>
      <c r="EL332" s="41"/>
      <c r="EM332" s="141"/>
      <c r="EN332" s="41"/>
      <c r="EW332" s="41"/>
      <c r="EX332" s="41"/>
    </row>
    <row r="333" spans="1:154" s="143" customFormat="1" x14ac:dyDescent="0.2">
      <c r="A333" s="41"/>
      <c r="B333" s="139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140"/>
      <c r="AQ333" s="41"/>
      <c r="AR333" s="141"/>
      <c r="AS333" s="117"/>
      <c r="AT333" s="117"/>
      <c r="AU333" s="117"/>
      <c r="AV333" s="142"/>
      <c r="AW333" s="142"/>
      <c r="AX333" s="142"/>
      <c r="AY333" s="142"/>
      <c r="AZ333" s="142"/>
      <c r="BA333" s="142"/>
      <c r="BB333" s="142"/>
      <c r="BC333" s="142"/>
      <c r="BD333" s="142"/>
      <c r="BE333" s="142"/>
      <c r="BF333" s="142"/>
      <c r="BG333" s="142"/>
      <c r="BH333" s="142"/>
      <c r="BI333" s="142"/>
      <c r="BJ333" s="142"/>
      <c r="BK333" s="142"/>
      <c r="BL333" s="142"/>
      <c r="BM333" s="142"/>
      <c r="BN333" s="142"/>
      <c r="BO333" s="142"/>
      <c r="BP333" s="142"/>
      <c r="BQ333" s="142"/>
      <c r="BR333" s="142"/>
      <c r="BS333" s="142"/>
      <c r="BT333" s="142"/>
      <c r="BU333" s="142"/>
      <c r="BV333" s="142"/>
      <c r="BW333" s="142"/>
      <c r="BX333" s="142"/>
      <c r="BY333" s="142"/>
      <c r="BZ333" s="142"/>
      <c r="CA333" s="142"/>
      <c r="CB333" s="142"/>
      <c r="CC333" s="142"/>
      <c r="CD333" s="142"/>
      <c r="CE333" s="142"/>
      <c r="CF333" s="142"/>
      <c r="CG333" s="142"/>
      <c r="CH333" s="142"/>
      <c r="CI333" s="142"/>
      <c r="CJ333" s="142"/>
      <c r="CK333" s="142"/>
      <c r="CL333" s="142"/>
      <c r="CM333" s="142"/>
      <c r="CN333" s="142"/>
      <c r="CO333" s="142"/>
      <c r="CP333" s="142"/>
      <c r="CQ333" s="142"/>
      <c r="CR333" s="142"/>
      <c r="CS333" s="142"/>
      <c r="CT333" s="142"/>
      <c r="CU333" s="142"/>
      <c r="CV333" s="142"/>
      <c r="CW333" s="142"/>
      <c r="CX333" s="142"/>
      <c r="CY333" s="142"/>
      <c r="CZ333" s="142"/>
      <c r="DA333" s="142"/>
      <c r="DB333" s="142"/>
      <c r="DC333" s="142"/>
      <c r="DD333" s="142"/>
      <c r="DE333" s="142"/>
      <c r="DF333" s="142"/>
      <c r="DG333" s="142"/>
      <c r="DH333" s="142"/>
      <c r="DI333" s="142"/>
      <c r="DJ333" s="142"/>
      <c r="DK333" s="142"/>
      <c r="DL333" s="142"/>
      <c r="DM333" s="142"/>
      <c r="EG333" s="41"/>
      <c r="EH333" s="41"/>
      <c r="EI333" s="41"/>
      <c r="EJ333" s="41"/>
      <c r="EK333" s="41"/>
      <c r="EL333" s="41"/>
      <c r="EM333" s="141"/>
      <c r="EN333" s="41"/>
      <c r="EW333" s="41"/>
      <c r="EX333" s="41"/>
    </row>
    <row r="334" spans="1:154" s="143" customFormat="1" x14ac:dyDescent="0.2">
      <c r="A334" s="41"/>
      <c r="B334" s="139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140"/>
      <c r="AQ334" s="41"/>
      <c r="AR334" s="141"/>
      <c r="AS334" s="117"/>
      <c r="AT334" s="117"/>
      <c r="AU334" s="117"/>
      <c r="AV334" s="142"/>
      <c r="AW334" s="142"/>
      <c r="AX334" s="142"/>
      <c r="AY334" s="142"/>
      <c r="AZ334" s="142"/>
      <c r="BA334" s="142"/>
      <c r="BB334" s="142"/>
      <c r="BC334" s="142"/>
      <c r="BD334" s="142"/>
      <c r="BE334" s="142"/>
      <c r="BF334" s="142"/>
      <c r="BG334" s="142"/>
      <c r="BH334" s="142"/>
      <c r="BI334" s="142"/>
      <c r="BJ334" s="142"/>
      <c r="BK334" s="142"/>
      <c r="BL334" s="142"/>
      <c r="BM334" s="142"/>
      <c r="BN334" s="142"/>
      <c r="BO334" s="142"/>
      <c r="BP334" s="142"/>
      <c r="BQ334" s="142"/>
      <c r="BR334" s="142"/>
      <c r="BS334" s="142"/>
      <c r="BT334" s="142"/>
      <c r="BU334" s="142"/>
      <c r="BV334" s="142"/>
      <c r="BW334" s="142"/>
      <c r="BX334" s="142"/>
      <c r="BY334" s="142"/>
      <c r="BZ334" s="142"/>
      <c r="CA334" s="142"/>
      <c r="CB334" s="142"/>
      <c r="CC334" s="142"/>
      <c r="CD334" s="142"/>
      <c r="CE334" s="142"/>
      <c r="CF334" s="142"/>
      <c r="CG334" s="142"/>
      <c r="CH334" s="142"/>
      <c r="CI334" s="142"/>
      <c r="CJ334" s="142"/>
      <c r="CK334" s="142"/>
      <c r="CL334" s="142"/>
      <c r="CM334" s="142"/>
      <c r="CN334" s="142"/>
      <c r="CO334" s="142"/>
      <c r="CP334" s="142"/>
      <c r="CQ334" s="142"/>
      <c r="CR334" s="142"/>
      <c r="CS334" s="142"/>
      <c r="CT334" s="142"/>
      <c r="CU334" s="142"/>
      <c r="CV334" s="142"/>
      <c r="CW334" s="142"/>
      <c r="CX334" s="142"/>
      <c r="CY334" s="142"/>
      <c r="CZ334" s="142"/>
      <c r="DA334" s="142"/>
      <c r="DB334" s="142"/>
      <c r="DC334" s="142"/>
      <c r="DD334" s="142"/>
      <c r="DE334" s="142"/>
      <c r="DF334" s="142"/>
      <c r="DG334" s="142"/>
      <c r="DH334" s="142"/>
      <c r="DI334" s="142"/>
      <c r="DJ334" s="142"/>
      <c r="DK334" s="142"/>
      <c r="DL334" s="142"/>
      <c r="DM334" s="142"/>
      <c r="EG334" s="41"/>
      <c r="EH334" s="41"/>
      <c r="EI334" s="41"/>
      <c r="EJ334" s="41"/>
      <c r="EK334" s="41"/>
      <c r="EL334" s="41"/>
      <c r="EM334" s="141"/>
      <c r="EN334" s="41"/>
      <c r="EW334" s="41"/>
      <c r="EX334" s="41"/>
    </row>
    <row r="335" spans="1:154" s="143" customFormat="1" x14ac:dyDescent="0.2">
      <c r="A335" s="41"/>
      <c r="B335" s="139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140"/>
      <c r="AQ335" s="41"/>
      <c r="AR335" s="141"/>
      <c r="AS335" s="117"/>
      <c r="AT335" s="117"/>
      <c r="AU335" s="117"/>
      <c r="AV335" s="142"/>
      <c r="AW335" s="142"/>
      <c r="AX335" s="142"/>
      <c r="AY335" s="142"/>
      <c r="AZ335" s="142"/>
      <c r="BA335" s="142"/>
      <c r="BB335" s="142"/>
      <c r="BC335" s="142"/>
      <c r="BD335" s="142"/>
      <c r="BE335" s="142"/>
      <c r="BF335" s="142"/>
      <c r="BG335" s="142"/>
      <c r="BH335" s="142"/>
      <c r="BI335" s="142"/>
      <c r="BJ335" s="142"/>
      <c r="BK335" s="142"/>
      <c r="BL335" s="142"/>
      <c r="BM335" s="142"/>
      <c r="BN335" s="142"/>
      <c r="BO335" s="142"/>
      <c r="BP335" s="142"/>
      <c r="BQ335" s="142"/>
      <c r="BR335" s="142"/>
      <c r="BS335" s="142"/>
      <c r="BT335" s="142"/>
      <c r="BU335" s="142"/>
      <c r="BV335" s="142"/>
      <c r="BW335" s="142"/>
      <c r="BX335" s="142"/>
      <c r="BY335" s="142"/>
      <c r="BZ335" s="142"/>
      <c r="CA335" s="142"/>
      <c r="CB335" s="142"/>
      <c r="CC335" s="142"/>
      <c r="CD335" s="142"/>
      <c r="CE335" s="142"/>
      <c r="CF335" s="142"/>
      <c r="CG335" s="142"/>
      <c r="CH335" s="142"/>
      <c r="CI335" s="142"/>
      <c r="CJ335" s="142"/>
      <c r="CK335" s="142"/>
      <c r="CL335" s="142"/>
      <c r="CM335" s="142"/>
      <c r="CN335" s="142"/>
      <c r="CO335" s="142"/>
      <c r="CP335" s="142"/>
      <c r="CQ335" s="142"/>
      <c r="CR335" s="142"/>
      <c r="CS335" s="142"/>
      <c r="CT335" s="142"/>
      <c r="CU335" s="142"/>
      <c r="CV335" s="142"/>
      <c r="CW335" s="142"/>
      <c r="CX335" s="142"/>
      <c r="CY335" s="142"/>
      <c r="CZ335" s="142"/>
      <c r="DA335" s="142"/>
      <c r="DB335" s="142"/>
      <c r="DC335" s="142"/>
      <c r="DD335" s="142"/>
      <c r="DE335" s="142"/>
      <c r="DF335" s="142"/>
      <c r="DG335" s="142"/>
      <c r="DH335" s="142"/>
      <c r="DI335" s="142"/>
      <c r="DJ335" s="142"/>
      <c r="DK335" s="142"/>
      <c r="DL335" s="142"/>
      <c r="DM335" s="142"/>
      <c r="EG335" s="41"/>
      <c r="EH335" s="41"/>
      <c r="EI335" s="41"/>
      <c r="EJ335" s="41"/>
      <c r="EK335" s="41"/>
      <c r="EL335" s="41"/>
      <c r="EM335" s="141"/>
      <c r="EN335" s="41"/>
      <c r="EW335" s="41"/>
      <c r="EX335" s="41"/>
    </row>
    <row r="336" spans="1:154" s="143" customFormat="1" x14ac:dyDescent="0.2">
      <c r="A336" s="41"/>
      <c r="B336" s="139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140"/>
      <c r="AQ336" s="41"/>
      <c r="AR336" s="141"/>
      <c r="AS336" s="117"/>
      <c r="AT336" s="117"/>
      <c r="AU336" s="117"/>
      <c r="AV336" s="142"/>
      <c r="AW336" s="142"/>
      <c r="AX336" s="142"/>
      <c r="AY336" s="142"/>
      <c r="AZ336" s="142"/>
      <c r="BA336" s="142"/>
      <c r="BB336" s="142"/>
      <c r="BC336" s="142"/>
      <c r="BD336" s="142"/>
      <c r="BE336" s="142"/>
      <c r="BF336" s="142"/>
      <c r="BG336" s="142"/>
      <c r="BH336" s="142"/>
      <c r="BI336" s="142"/>
      <c r="BJ336" s="142"/>
      <c r="BK336" s="142"/>
      <c r="BL336" s="142"/>
      <c r="BM336" s="142"/>
      <c r="BN336" s="142"/>
      <c r="BO336" s="142"/>
      <c r="BP336" s="142"/>
      <c r="BQ336" s="142"/>
      <c r="BR336" s="142"/>
      <c r="BS336" s="142"/>
      <c r="BT336" s="142"/>
      <c r="BU336" s="142"/>
      <c r="BV336" s="142"/>
      <c r="BW336" s="142"/>
      <c r="BX336" s="142"/>
      <c r="BY336" s="142"/>
      <c r="BZ336" s="142"/>
      <c r="CA336" s="142"/>
      <c r="CB336" s="142"/>
      <c r="CC336" s="142"/>
      <c r="CD336" s="142"/>
      <c r="CE336" s="142"/>
      <c r="CF336" s="142"/>
      <c r="CG336" s="142"/>
      <c r="CH336" s="142"/>
      <c r="CI336" s="142"/>
      <c r="CJ336" s="142"/>
      <c r="CK336" s="142"/>
      <c r="CL336" s="142"/>
      <c r="CM336" s="142"/>
      <c r="CN336" s="142"/>
      <c r="CO336" s="142"/>
      <c r="CP336" s="142"/>
      <c r="CQ336" s="142"/>
      <c r="CR336" s="142"/>
      <c r="CS336" s="142"/>
      <c r="CT336" s="142"/>
      <c r="CU336" s="142"/>
      <c r="CV336" s="142"/>
      <c r="CW336" s="142"/>
      <c r="CX336" s="142"/>
      <c r="CY336" s="142"/>
      <c r="CZ336" s="142"/>
      <c r="DA336" s="142"/>
      <c r="DB336" s="142"/>
      <c r="DC336" s="142"/>
      <c r="DD336" s="142"/>
      <c r="DE336" s="142"/>
      <c r="DF336" s="142"/>
      <c r="DG336" s="142"/>
      <c r="DH336" s="142"/>
      <c r="DI336" s="142"/>
      <c r="DJ336" s="142"/>
      <c r="DK336" s="142"/>
      <c r="DL336" s="142"/>
      <c r="DM336" s="142"/>
      <c r="EG336" s="41"/>
      <c r="EH336" s="41"/>
      <c r="EI336" s="41"/>
      <c r="EJ336" s="41"/>
      <c r="EK336" s="41"/>
      <c r="EL336" s="41"/>
      <c r="EM336" s="141"/>
      <c r="EN336" s="41"/>
      <c r="EW336" s="41"/>
      <c r="EX336" s="41"/>
    </row>
    <row r="337" spans="1:154" s="143" customFormat="1" x14ac:dyDescent="0.2">
      <c r="A337" s="41"/>
      <c r="B337" s="139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140"/>
      <c r="AQ337" s="41"/>
      <c r="AR337" s="141"/>
      <c r="AS337" s="117"/>
      <c r="AT337" s="117"/>
      <c r="AU337" s="117"/>
      <c r="AV337" s="142"/>
      <c r="AW337" s="142"/>
      <c r="AX337" s="142"/>
      <c r="AY337" s="142"/>
      <c r="AZ337" s="142"/>
      <c r="BA337" s="142"/>
      <c r="BB337" s="142"/>
      <c r="BC337" s="142"/>
      <c r="BD337" s="142"/>
      <c r="BE337" s="142"/>
      <c r="BF337" s="142"/>
      <c r="BG337" s="142"/>
      <c r="BH337" s="142"/>
      <c r="BI337" s="142"/>
      <c r="BJ337" s="142"/>
      <c r="BK337" s="142"/>
      <c r="BL337" s="142"/>
      <c r="BM337" s="142"/>
      <c r="BN337" s="142"/>
      <c r="BO337" s="142"/>
      <c r="BP337" s="142"/>
      <c r="BQ337" s="142"/>
      <c r="BR337" s="142"/>
      <c r="BS337" s="142"/>
      <c r="BT337" s="142"/>
      <c r="BU337" s="142"/>
      <c r="BV337" s="142"/>
      <c r="BW337" s="142"/>
      <c r="BX337" s="142"/>
      <c r="BY337" s="142"/>
      <c r="BZ337" s="142"/>
      <c r="CA337" s="142"/>
      <c r="CB337" s="142"/>
      <c r="CC337" s="142"/>
      <c r="CD337" s="142"/>
      <c r="CE337" s="142"/>
      <c r="CF337" s="142"/>
      <c r="CG337" s="142"/>
      <c r="CH337" s="142"/>
      <c r="CI337" s="142"/>
      <c r="CJ337" s="142"/>
      <c r="CK337" s="142"/>
      <c r="CL337" s="142"/>
      <c r="CM337" s="142"/>
      <c r="CN337" s="142"/>
      <c r="CO337" s="142"/>
      <c r="CP337" s="142"/>
      <c r="CQ337" s="142"/>
      <c r="CR337" s="142"/>
      <c r="CS337" s="142"/>
      <c r="CT337" s="142"/>
      <c r="CU337" s="142"/>
      <c r="CV337" s="142"/>
      <c r="CW337" s="142"/>
      <c r="CX337" s="142"/>
      <c r="CY337" s="142"/>
      <c r="CZ337" s="142"/>
      <c r="DA337" s="142"/>
      <c r="DB337" s="142"/>
      <c r="DC337" s="142"/>
      <c r="DD337" s="142"/>
      <c r="DE337" s="142"/>
      <c r="DF337" s="142"/>
      <c r="DG337" s="142"/>
      <c r="DH337" s="142"/>
      <c r="DI337" s="142"/>
      <c r="DJ337" s="142"/>
      <c r="DK337" s="142"/>
      <c r="DL337" s="142"/>
      <c r="DM337" s="142"/>
      <c r="EG337" s="41"/>
      <c r="EH337" s="41"/>
      <c r="EI337" s="41"/>
      <c r="EJ337" s="41"/>
      <c r="EK337" s="41"/>
      <c r="EL337" s="41"/>
      <c r="EM337" s="141"/>
      <c r="EN337" s="41"/>
      <c r="EW337" s="41"/>
      <c r="EX337" s="41"/>
    </row>
    <row r="338" spans="1:154" s="143" customFormat="1" x14ac:dyDescent="0.2">
      <c r="A338" s="41"/>
      <c r="B338" s="139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140"/>
      <c r="AQ338" s="41"/>
      <c r="AR338" s="141"/>
      <c r="AS338" s="117"/>
      <c r="AT338" s="117"/>
      <c r="AU338" s="117"/>
      <c r="AV338" s="142"/>
      <c r="AW338" s="142"/>
      <c r="AX338" s="142"/>
      <c r="AY338" s="142"/>
      <c r="AZ338" s="142"/>
      <c r="BA338" s="142"/>
      <c r="BB338" s="142"/>
      <c r="BC338" s="142"/>
      <c r="BD338" s="142"/>
      <c r="BE338" s="142"/>
      <c r="BF338" s="142"/>
      <c r="BG338" s="142"/>
      <c r="BH338" s="142"/>
      <c r="BI338" s="142"/>
      <c r="BJ338" s="142"/>
      <c r="BK338" s="142"/>
      <c r="BL338" s="142"/>
      <c r="BM338" s="142"/>
      <c r="BN338" s="142"/>
      <c r="BO338" s="142"/>
      <c r="BP338" s="142"/>
      <c r="BQ338" s="142"/>
      <c r="BR338" s="142"/>
      <c r="BS338" s="142"/>
      <c r="BT338" s="142"/>
      <c r="BU338" s="142"/>
      <c r="BV338" s="142"/>
      <c r="BW338" s="142"/>
      <c r="BX338" s="142"/>
      <c r="BY338" s="142"/>
      <c r="BZ338" s="142"/>
      <c r="CA338" s="142"/>
      <c r="CB338" s="142"/>
      <c r="CC338" s="142"/>
      <c r="CD338" s="142"/>
      <c r="CE338" s="142"/>
      <c r="CF338" s="142"/>
      <c r="CG338" s="142"/>
      <c r="CH338" s="142"/>
      <c r="CI338" s="142"/>
      <c r="CJ338" s="142"/>
      <c r="CK338" s="142"/>
      <c r="CL338" s="142"/>
      <c r="CM338" s="142"/>
      <c r="CN338" s="142"/>
      <c r="CO338" s="142"/>
      <c r="CP338" s="142"/>
      <c r="CQ338" s="142"/>
      <c r="CR338" s="142"/>
      <c r="CS338" s="142"/>
      <c r="CT338" s="142"/>
      <c r="CU338" s="142"/>
      <c r="CV338" s="142"/>
      <c r="CW338" s="142"/>
      <c r="CX338" s="142"/>
      <c r="CY338" s="142"/>
      <c r="CZ338" s="142"/>
      <c r="DA338" s="142"/>
      <c r="DB338" s="142"/>
      <c r="DC338" s="142"/>
      <c r="DD338" s="142"/>
      <c r="DE338" s="142"/>
      <c r="DF338" s="142"/>
      <c r="DG338" s="142"/>
      <c r="DH338" s="142"/>
      <c r="DI338" s="142"/>
      <c r="DJ338" s="142"/>
      <c r="DK338" s="142"/>
      <c r="DL338" s="142"/>
      <c r="DM338" s="142"/>
      <c r="EG338" s="41"/>
      <c r="EH338" s="41"/>
      <c r="EI338" s="41"/>
      <c r="EJ338" s="41"/>
      <c r="EK338" s="41"/>
      <c r="EL338" s="41"/>
      <c r="EM338" s="141"/>
      <c r="EN338" s="41"/>
      <c r="EW338" s="41"/>
      <c r="EX338" s="41"/>
    </row>
    <row r="339" spans="1:154" s="143" customFormat="1" x14ac:dyDescent="0.2">
      <c r="A339" s="41"/>
      <c r="B339" s="139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140"/>
      <c r="AQ339" s="41"/>
      <c r="AR339" s="141"/>
      <c r="AS339" s="117"/>
      <c r="AT339" s="117"/>
      <c r="AU339" s="117"/>
      <c r="AV339" s="142"/>
      <c r="AW339" s="142"/>
      <c r="AX339" s="142"/>
      <c r="AY339" s="142"/>
      <c r="AZ339" s="142"/>
      <c r="BA339" s="142"/>
      <c r="BB339" s="142"/>
      <c r="BC339" s="142"/>
      <c r="BD339" s="142"/>
      <c r="BE339" s="142"/>
      <c r="BF339" s="142"/>
      <c r="BG339" s="142"/>
      <c r="BH339" s="142"/>
      <c r="BI339" s="142"/>
      <c r="BJ339" s="142"/>
      <c r="BK339" s="142"/>
      <c r="BL339" s="142"/>
      <c r="BM339" s="142"/>
      <c r="BN339" s="142"/>
      <c r="BO339" s="142"/>
      <c r="BP339" s="142"/>
      <c r="BQ339" s="142"/>
      <c r="BR339" s="142"/>
      <c r="BS339" s="142"/>
      <c r="BT339" s="142"/>
      <c r="BU339" s="142"/>
      <c r="BV339" s="142"/>
      <c r="BW339" s="142"/>
      <c r="BX339" s="142"/>
      <c r="BY339" s="142"/>
      <c r="BZ339" s="142"/>
      <c r="CA339" s="142"/>
      <c r="CB339" s="142"/>
      <c r="CC339" s="142"/>
      <c r="CD339" s="142"/>
      <c r="CE339" s="142"/>
      <c r="CF339" s="142"/>
      <c r="CG339" s="142"/>
      <c r="CH339" s="142"/>
      <c r="CI339" s="142"/>
      <c r="CJ339" s="142"/>
      <c r="CK339" s="142"/>
      <c r="CL339" s="142"/>
      <c r="CM339" s="142"/>
      <c r="CN339" s="142"/>
      <c r="CO339" s="142"/>
      <c r="CP339" s="142"/>
      <c r="CQ339" s="142"/>
      <c r="CR339" s="142"/>
      <c r="CS339" s="142"/>
      <c r="CT339" s="142"/>
      <c r="CU339" s="142"/>
      <c r="CV339" s="142"/>
      <c r="CW339" s="142"/>
      <c r="CX339" s="142"/>
      <c r="CY339" s="142"/>
      <c r="CZ339" s="142"/>
      <c r="DA339" s="142"/>
      <c r="DB339" s="142"/>
      <c r="DC339" s="142"/>
      <c r="DD339" s="142"/>
      <c r="DE339" s="142"/>
      <c r="DF339" s="142"/>
      <c r="DG339" s="142"/>
      <c r="DH339" s="142"/>
      <c r="DI339" s="142"/>
      <c r="DJ339" s="142"/>
      <c r="DK339" s="142"/>
      <c r="DL339" s="142"/>
      <c r="DM339" s="142"/>
      <c r="EG339" s="41"/>
      <c r="EH339" s="41"/>
      <c r="EI339" s="41"/>
      <c r="EJ339" s="41"/>
      <c r="EK339" s="41"/>
      <c r="EL339" s="41"/>
      <c r="EM339" s="141"/>
      <c r="EN339" s="41"/>
      <c r="EW339" s="41"/>
      <c r="EX339" s="41"/>
    </row>
    <row r="340" spans="1:154" s="143" customFormat="1" x14ac:dyDescent="0.2">
      <c r="A340" s="41"/>
      <c r="B340" s="139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140"/>
      <c r="AQ340" s="41"/>
      <c r="AR340" s="141"/>
      <c r="AS340" s="117"/>
      <c r="AT340" s="117"/>
      <c r="AU340" s="117"/>
      <c r="AV340" s="142"/>
      <c r="AW340" s="142"/>
      <c r="AX340" s="142"/>
      <c r="AY340" s="142"/>
      <c r="AZ340" s="142"/>
      <c r="BA340" s="142"/>
      <c r="BB340" s="142"/>
      <c r="BC340" s="142"/>
      <c r="BD340" s="142"/>
      <c r="BE340" s="142"/>
      <c r="BF340" s="142"/>
      <c r="BG340" s="142"/>
      <c r="BH340" s="142"/>
      <c r="BI340" s="142"/>
      <c r="BJ340" s="142"/>
      <c r="BK340" s="142"/>
      <c r="BL340" s="142"/>
      <c r="BM340" s="142"/>
      <c r="BN340" s="142"/>
      <c r="BO340" s="142"/>
      <c r="BP340" s="142"/>
      <c r="BQ340" s="142"/>
      <c r="BR340" s="142"/>
      <c r="BS340" s="142"/>
      <c r="BT340" s="142"/>
      <c r="BU340" s="142"/>
      <c r="BV340" s="142"/>
      <c r="BW340" s="142"/>
      <c r="BX340" s="142"/>
      <c r="BY340" s="142"/>
      <c r="BZ340" s="142"/>
      <c r="CA340" s="142"/>
      <c r="CB340" s="142"/>
      <c r="CC340" s="142"/>
      <c r="CD340" s="142"/>
      <c r="CE340" s="142"/>
      <c r="CF340" s="142"/>
      <c r="CG340" s="142"/>
      <c r="CH340" s="142"/>
      <c r="CI340" s="142"/>
      <c r="CJ340" s="142"/>
      <c r="CK340" s="142"/>
      <c r="CL340" s="142"/>
      <c r="CM340" s="142"/>
      <c r="CN340" s="142"/>
      <c r="CO340" s="142"/>
      <c r="CP340" s="142"/>
      <c r="CQ340" s="142"/>
      <c r="CR340" s="142"/>
      <c r="CS340" s="142"/>
      <c r="CT340" s="142"/>
      <c r="CU340" s="142"/>
      <c r="CV340" s="142"/>
      <c r="CW340" s="142"/>
      <c r="CX340" s="142"/>
      <c r="CY340" s="142"/>
      <c r="CZ340" s="142"/>
      <c r="DA340" s="142"/>
      <c r="DB340" s="142"/>
      <c r="DC340" s="142"/>
      <c r="DD340" s="142"/>
      <c r="DE340" s="142"/>
      <c r="DF340" s="142"/>
      <c r="DG340" s="142"/>
      <c r="DH340" s="142"/>
      <c r="DI340" s="142"/>
      <c r="DJ340" s="142"/>
      <c r="DK340" s="142"/>
      <c r="DL340" s="142"/>
      <c r="DM340" s="142"/>
      <c r="EG340" s="41"/>
      <c r="EH340" s="41"/>
      <c r="EI340" s="41"/>
      <c r="EJ340" s="41"/>
      <c r="EK340" s="41"/>
      <c r="EL340" s="41"/>
      <c r="EM340" s="141"/>
      <c r="EN340" s="41"/>
      <c r="EW340" s="41"/>
      <c r="EX340" s="41"/>
    </row>
    <row r="341" spans="1:154" s="143" customFormat="1" x14ac:dyDescent="0.2">
      <c r="A341" s="41"/>
      <c r="B341" s="139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140"/>
      <c r="AQ341" s="41"/>
      <c r="AR341" s="141"/>
      <c r="AS341" s="117"/>
      <c r="AT341" s="117"/>
      <c r="AU341" s="117"/>
      <c r="AV341" s="142"/>
      <c r="AW341" s="142"/>
      <c r="AX341" s="142"/>
      <c r="AY341" s="142"/>
      <c r="AZ341" s="142"/>
      <c r="BA341" s="142"/>
      <c r="BB341" s="142"/>
      <c r="BC341" s="142"/>
      <c r="BD341" s="142"/>
      <c r="BE341" s="142"/>
      <c r="BF341" s="142"/>
      <c r="BG341" s="142"/>
      <c r="BH341" s="142"/>
      <c r="BI341" s="142"/>
      <c r="BJ341" s="142"/>
      <c r="BK341" s="142"/>
      <c r="BL341" s="142"/>
      <c r="BM341" s="142"/>
      <c r="BN341" s="142"/>
      <c r="BO341" s="142"/>
      <c r="BP341" s="142"/>
      <c r="BQ341" s="142"/>
      <c r="BR341" s="142"/>
      <c r="BS341" s="142"/>
      <c r="BT341" s="142"/>
      <c r="BU341" s="142"/>
      <c r="BV341" s="142"/>
      <c r="BW341" s="142"/>
      <c r="BX341" s="142"/>
      <c r="BY341" s="142"/>
      <c r="BZ341" s="142"/>
      <c r="CA341" s="142"/>
      <c r="CB341" s="142"/>
      <c r="CC341" s="142"/>
      <c r="CD341" s="142"/>
      <c r="CE341" s="142"/>
      <c r="CF341" s="142"/>
      <c r="CG341" s="142"/>
      <c r="CH341" s="142"/>
      <c r="CI341" s="142"/>
      <c r="CJ341" s="142"/>
      <c r="CK341" s="142"/>
      <c r="CL341" s="142"/>
      <c r="CM341" s="142"/>
      <c r="CN341" s="142"/>
      <c r="CO341" s="142"/>
      <c r="CP341" s="142"/>
      <c r="CQ341" s="142"/>
      <c r="CR341" s="142"/>
      <c r="CS341" s="142"/>
      <c r="CT341" s="142"/>
      <c r="CU341" s="142"/>
      <c r="CV341" s="142"/>
      <c r="CW341" s="142"/>
      <c r="CX341" s="142"/>
      <c r="CY341" s="142"/>
      <c r="CZ341" s="142"/>
      <c r="DA341" s="142"/>
      <c r="DB341" s="142"/>
      <c r="DC341" s="142"/>
      <c r="DD341" s="142"/>
      <c r="DE341" s="142"/>
      <c r="DF341" s="142"/>
      <c r="DG341" s="142"/>
      <c r="DH341" s="142"/>
      <c r="DI341" s="142"/>
      <c r="DJ341" s="142"/>
      <c r="DK341" s="142"/>
      <c r="DL341" s="142"/>
      <c r="DM341" s="142"/>
      <c r="EG341" s="41"/>
      <c r="EH341" s="41"/>
      <c r="EI341" s="41"/>
      <c r="EJ341" s="41"/>
      <c r="EK341" s="41"/>
      <c r="EL341" s="41"/>
      <c r="EM341" s="141"/>
      <c r="EN341" s="41"/>
      <c r="EW341" s="41"/>
      <c r="EX341" s="41"/>
    </row>
    <row r="342" spans="1:154" s="143" customFormat="1" x14ac:dyDescent="0.2">
      <c r="A342" s="41"/>
      <c r="B342" s="139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140"/>
      <c r="AQ342" s="41"/>
      <c r="AR342" s="141"/>
      <c r="AS342" s="117"/>
      <c r="AT342" s="117"/>
      <c r="AU342" s="117"/>
      <c r="AV342" s="142"/>
      <c r="AW342" s="142"/>
      <c r="AX342" s="142"/>
      <c r="AY342" s="142"/>
      <c r="AZ342" s="142"/>
      <c r="BA342" s="142"/>
      <c r="BB342" s="142"/>
      <c r="BC342" s="142"/>
      <c r="BD342" s="142"/>
      <c r="BE342" s="142"/>
      <c r="BF342" s="142"/>
      <c r="BG342" s="142"/>
      <c r="BH342" s="142"/>
      <c r="BI342" s="142"/>
      <c r="BJ342" s="142"/>
      <c r="BK342" s="142"/>
      <c r="BL342" s="142"/>
      <c r="BM342" s="142"/>
      <c r="BN342" s="142"/>
      <c r="BO342" s="142"/>
      <c r="BP342" s="142"/>
      <c r="BQ342" s="142"/>
      <c r="BR342" s="142"/>
      <c r="BS342" s="142"/>
      <c r="BT342" s="142"/>
      <c r="BU342" s="142"/>
      <c r="BV342" s="142"/>
      <c r="BW342" s="142"/>
      <c r="BX342" s="142"/>
      <c r="BY342" s="142"/>
      <c r="BZ342" s="142"/>
      <c r="CA342" s="142"/>
      <c r="CB342" s="142"/>
      <c r="CC342" s="142"/>
      <c r="CD342" s="142"/>
      <c r="CE342" s="142"/>
      <c r="CF342" s="142"/>
      <c r="CG342" s="142"/>
      <c r="CH342" s="142"/>
      <c r="CI342" s="142"/>
      <c r="CJ342" s="142"/>
      <c r="CK342" s="142"/>
      <c r="CL342" s="142"/>
      <c r="CM342" s="142"/>
      <c r="CN342" s="142"/>
      <c r="CO342" s="142"/>
      <c r="CP342" s="142"/>
      <c r="CQ342" s="142"/>
      <c r="CR342" s="142"/>
      <c r="CS342" s="142"/>
      <c r="CT342" s="142"/>
      <c r="CU342" s="142"/>
      <c r="CV342" s="142"/>
      <c r="CW342" s="142"/>
      <c r="CX342" s="142"/>
      <c r="CY342" s="142"/>
      <c r="CZ342" s="142"/>
      <c r="DA342" s="142"/>
      <c r="DB342" s="142"/>
      <c r="DC342" s="142"/>
      <c r="DD342" s="142"/>
      <c r="DE342" s="142"/>
      <c r="DF342" s="142"/>
      <c r="DG342" s="142"/>
      <c r="DH342" s="142"/>
      <c r="DI342" s="142"/>
      <c r="DJ342" s="142"/>
      <c r="DK342" s="142"/>
      <c r="DL342" s="142"/>
      <c r="DM342" s="142"/>
      <c r="EG342" s="41"/>
      <c r="EH342" s="41"/>
      <c r="EI342" s="41"/>
      <c r="EJ342" s="41"/>
      <c r="EK342" s="41"/>
      <c r="EL342" s="41"/>
      <c r="EM342" s="141"/>
      <c r="EN342" s="41"/>
      <c r="EW342" s="41"/>
      <c r="EX342" s="41"/>
    </row>
    <row r="343" spans="1:154" s="143" customFormat="1" x14ac:dyDescent="0.2">
      <c r="A343" s="41"/>
      <c r="B343" s="139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140"/>
      <c r="AQ343" s="41"/>
      <c r="AR343" s="141"/>
      <c r="AS343" s="117"/>
      <c r="AT343" s="117"/>
      <c r="AU343" s="117"/>
      <c r="AV343" s="142"/>
      <c r="AW343" s="142"/>
      <c r="AX343" s="142"/>
      <c r="AY343" s="142"/>
      <c r="AZ343" s="142"/>
      <c r="BA343" s="142"/>
      <c r="BB343" s="142"/>
      <c r="BC343" s="142"/>
      <c r="BD343" s="142"/>
      <c r="BE343" s="142"/>
      <c r="BF343" s="142"/>
      <c r="BG343" s="142"/>
      <c r="BH343" s="142"/>
      <c r="BI343" s="142"/>
      <c r="BJ343" s="142"/>
      <c r="BK343" s="142"/>
      <c r="BL343" s="142"/>
      <c r="BM343" s="142"/>
      <c r="BN343" s="142"/>
      <c r="BO343" s="142"/>
      <c r="BP343" s="142"/>
      <c r="BQ343" s="142"/>
      <c r="BR343" s="142"/>
      <c r="BS343" s="142"/>
      <c r="BT343" s="142"/>
      <c r="BU343" s="142"/>
      <c r="BV343" s="142"/>
      <c r="BW343" s="142"/>
      <c r="BX343" s="142"/>
      <c r="BY343" s="142"/>
      <c r="BZ343" s="142"/>
      <c r="CA343" s="142"/>
      <c r="CB343" s="142"/>
      <c r="CC343" s="142"/>
      <c r="CD343" s="142"/>
      <c r="CE343" s="142"/>
      <c r="CF343" s="142"/>
      <c r="CG343" s="142"/>
      <c r="CH343" s="142"/>
      <c r="CI343" s="142"/>
      <c r="CJ343" s="142"/>
      <c r="CK343" s="142"/>
      <c r="CL343" s="142"/>
      <c r="CM343" s="142"/>
      <c r="CN343" s="142"/>
      <c r="CO343" s="142"/>
      <c r="CP343" s="142"/>
      <c r="CQ343" s="142"/>
      <c r="CR343" s="142"/>
      <c r="CS343" s="142"/>
      <c r="CT343" s="142"/>
      <c r="CU343" s="142"/>
      <c r="CV343" s="142"/>
      <c r="CW343" s="142"/>
      <c r="CX343" s="142"/>
      <c r="CY343" s="142"/>
      <c r="CZ343" s="142"/>
      <c r="DA343" s="142"/>
      <c r="DB343" s="142"/>
      <c r="DC343" s="142"/>
      <c r="DD343" s="142"/>
      <c r="DE343" s="142"/>
      <c r="DF343" s="142"/>
      <c r="DG343" s="142"/>
      <c r="DH343" s="142"/>
      <c r="DI343" s="142"/>
      <c r="DJ343" s="142"/>
      <c r="DK343" s="142"/>
      <c r="DL343" s="142"/>
      <c r="DM343" s="142"/>
      <c r="EG343" s="41"/>
      <c r="EH343" s="41"/>
      <c r="EI343" s="41"/>
      <c r="EJ343" s="41"/>
      <c r="EK343" s="41"/>
      <c r="EL343" s="41"/>
      <c r="EM343" s="141"/>
      <c r="EN343" s="41"/>
      <c r="EW343" s="41"/>
      <c r="EX343" s="41"/>
    </row>
    <row r="344" spans="1:154" s="143" customFormat="1" x14ac:dyDescent="0.2">
      <c r="A344" s="41"/>
      <c r="B344" s="139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140"/>
      <c r="AQ344" s="41"/>
      <c r="AR344" s="141"/>
      <c r="AS344" s="117"/>
      <c r="AT344" s="117"/>
      <c r="AU344" s="117"/>
      <c r="AV344" s="142"/>
      <c r="AW344" s="142"/>
      <c r="AX344" s="142"/>
      <c r="AY344" s="142"/>
      <c r="AZ344" s="142"/>
      <c r="BA344" s="142"/>
      <c r="BB344" s="142"/>
      <c r="BC344" s="142"/>
      <c r="BD344" s="142"/>
      <c r="BE344" s="142"/>
      <c r="BF344" s="142"/>
      <c r="BG344" s="142"/>
      <c r="BH344" s="142"/>
      <c r="BI344" s="142"/>
      <c r="BJ344" s="142"/>
      <c r="BK344" s="142"/>
      <c r="BL344" s="142"/>
      <c r="BM344" s="142"/>
      <c r="BN344" s="142"/>
      <c r="BO344" s="142"/>
      <c r="BP344" s="142"/>
      <c r="BQ344" s="142"/>
      <c r="BR344" s="142"/>
      <c r="BS344" s="142"/>
      <c r="BT344" s="142"/>
      <c r="BU344" s="142"/>
      <c r="BV344" s="142"/>
      <c r="BW344" s="142"/>
      <c r="BX344" s="142"/>
      <c r="BY344" s="142"/>
      <c r="BZ344" s="142"/>
      <c r="CA344" s="142"/>
      <c r="CB344" s="142"/>
      <c r="CC344" s="142"/>
      <c r="CD344" s="142"/>
      <c r="CE344" s="142"/>
      <c r="CF344" s="142"/>
      <c r="CG344" s="142"/>
      <c r="CH344" s="142"/>
      <c r="CI344" s="142"/>
      <c r="CJ344" s="142"/>
      <c r="CK344" s="142"/>
      <c r="CL344" s="142"/>
      <c r="CM344" s="142"/>
      <c r="CN344" s="142"/>
      <c r="CO344" s="142"/>
      <c r="CP344" s="142"/>
      <c r="CQ344" s="142"/>
      <c r="CR344" s="142"/>
      <c r="CS344" s="142"/>
      <c r="CT344" s="142"/>
      <c r="CU344" s="142"/>
      <c r="CV344" s="142"/>
      <c r="CW344" s="142"/>
      <c r="CX344" s="142"/>
      <c r="CY344" s="142"/>
      <c r="CZ344" s="142"/>
      <c r="DA344" s="142"/>
      <c r="DB344" s="142"/>
      <c r="DC344" s="142"/>
      <c r="DD344" s="142"/>
      <c r="DE344" s="142"/>
      <c r="DF344" s="142"/>
      <c r="DG344" s="142"/>
      <c r="DH344" s="142"/>
      <c r="DI344" s="142"/>
      <c r="DJ344" s="142"/>
      <c r="DK344" s="142"/>
      <c r="DL344" s="142"/>
      <c r="DM344" s="142"/>
      <c r="EG344" s="41"/>
      <c r="EH344" s="41"/>
      <c r="EI344" s="41"/>
      <c r="EJ344" s="41"/>
      <c r="EK344" s="41"/>
      <c r="EL344" s="41"/>
      <c r="EM344" s="141"/>
      <c r="EN344" s="41"/>
      <c r="EW344" s="41"/>
      <c r="EX344" s="41"/>
    </row>
    <row r="345" spans="1:154" s="143" customFormat="1" x14ac:dyDescent="0.2">
      <c r="A345" s="41"/>
      <c r="B345" s="139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140"/>
      <c r="AQ345" s="41"/>
      <c r="AR345" s="141"/>
      <c r="AS345" s="117"/>
      <c r="AT345" s="117"/>
      <c r="AU345" s="117"/>
      <c r="AV345" s="142"/>
      <c r="AW345" s="142"/>
      <c r="AX345" s="142"/>
      <c r="AY345" s="142"/>
      <c r="AZ345" s="142"/>
      <c r="BA345" s="142"/>
      <c r="BB345" s="142"/>
      <c r="BC345" s="142"/>
      <c r="BD345" s="142"/>
      <c r="BE345" s="142"/>
      <c r="BF345" s="142"/>
      <c r="BG345" s="142"/>
      <c r="BH345" s="142"/>
      <c r="BI345" s="142"/>
      <c r="BJ345" s="142"/>
      <c r="BK345" s="142"/>
      <c r="BL345" s="142"/>
      <c r="BM345" s="142"/>
      <c r="BN345" s="142"/>
      <c r="BO345" s="142"/>
      <c r="BP345" s="142"/>
      <c r="BQ345" s="142"/>
      <c r="BR345" s="142"/>
      <c r="BS345" s="142"/>
      <c r="BT345" s="142"/>
      <c r="BU345" s="142"/>
      <c r="BV345" s="142"/>
      <c r="BW345" s="142"/>
      <c r="BX345" s="142"/>
      <c r="BY345" s="142"/>
      <c r="BZ345" s="142"/>
      <c r="CA345" s="142"/>
      <c r="CB345" s="142"/>
      <c r="CC345" s="142"/>
      <c r="CD345" s="142"/>
      <c r="CE345" s="142"/>
      <c r="CF345" s="142"/>
      <c r="CG345" s="142"/>
      <c r="CH345" s="142"/>
      <c r="CI345" s="142"/>
      <c r="CJ345" s="142"/>
      <c r="CK345" s="142"/>
      <c r="CL345" s="142"/>
      <c r="CM345" s="142"/>
      <c r="CN345" s="142"/>
      <c r="CO345" s="142"/>
      <c r="CP345" s="142"/>
      <c r="CQ345" s="142"/>
      <c r="CR345" s="142"/>
      <c r="CS345" s="142"/>
      <c r="CT345" s="142"/>
      <c r="CU345" s="142"/>
      <c r="CV345" s="142"/>
      <c r="CW345" s="142"/>
      <c r="CX345" s="142"/>
      <c r="CY345" s="142"/>
      <c r="CZ345" s="142"/>
      <c r="DA345" s="142"/>
      <c r="DB345" s="142"/>
      <c r="DC345" s="142"/>
      <c r="DD345" s="142"/>
      <c r="DE345" s="142"/>
      <c r="DF345" s="142"/>
      <c r="DG345" s="142"/>
      <c r="DH345" s="142"/>
      <c r="DI345" s="142"/>
      <c r="DJ345" s="142"/>
      <c r="DK345" s="142"/>
      <c r="DL345" s="142"/>
      <c r="DM345" s="142"/>
      <c r="EG345" s="41"/>
      <c r="EH345" s="41"/>
      <c r="EI345" s="41"/>
      <c r="EJ345" s="41"/>
      <c r="EK345" s="41"/>
      <c r="EL345" s="41"/>
      <c r="EM345" s="141"/>
      <c r="EN345" s="41"/>
      <c r="EW345" s="41"/>
      <c r="EX345" s="41"/>
    </row>
    <row r="346" spans="1:154" s="143" customFormat="1" x14ac:dyDescent="0.2">
      <c r="A346" s="41"/>
      <c r="B346" s="139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140"/>
      <c r="AQ346" s="41"/>
      <c r="AR346" s="141"/>
      <c r="AS346" s="117"/>
      <c r="AT346" s="117"/>
      <c r="AU346" s="117"/>
      <c r="AV346" s="142"/>
      <c r="AW346" s="142"/>
      <c r="AX346" s="142"/>
      <c r="AY346" s="142"/>
      <c r="AZ346" s="142"/>
      <c r="BA346" s="142"/>
      <c r="BB346" s="142"/>
      <c r="BC346" s="142"/>
      <c r="BD346" s="142"/>
      <c r="BE346" s="142"/>
      <c r="BF346" s="142"/>
      <c r="BG346" s="142"/>
      <c r="BH346" s="142"/>
      <c r="BI346" s="142"/>
      <c r="BJ346" s="142"/>
      <c r="BK346" s="142"/>
      <c r="BL346" s="142"/>
      <c r="BM346" s="142"/>
      <c r="BN346" s="142"/>
      <c r="BO346" s="142"/>
      <c r="BP346" s="142"/>
      <c r="BQ346" s="142"/>
      <c r="BR346" s="142"/>
      <c r="BS346" s="142"/>
      <c r="BT346" s="142"/>
      <c r="BU346" s="142"/>
      <c r="BV346" s="142"/>
      <c r="BW346" s="142"/>
      <c r="BX346" s="142"/>
      <c r="BY346" s="142"/>
      <c r="BZ346" s="142"/>
      <c r="CA346" s="142"/>
      <c r="CB346" s="142"/>
      <c r="CC346" s="142"/>
      <c r="CD346" s="142"/>
      <c r="CE346" s="142"/>
      <c r="CF346" s="142"/>
      <c r="CG346" s="142"/>
      <c r="CH346" s="142"/>
      <c r="CI346" s="142"/>
      <c r="CJ346" s="142"/>
      <c r="CK346" s="142"/>
      <c r="CL346" s="142"/>
      <c r="CM346" s="142"/>
      <c r="CN346" s="142"/>
      <c r="CO346" s="142"/>
      <c r="CP346" s="142"/>
      <c r="CQ346" s="142"/>
      <c r="CR346" s="142"/>
      <c r="CS346" s="142"/>
      <c r="CT346" s="142"/>
      <c r="CU346" s="142"/>
      <c r="CV346" s="142"/>
      <c r="CW346" s="142"/>
      <c r="CX346" s="142"/>
      <c r="CY346" s="142"/>
      <c r="CZ346" s="142"/>
      <c r="DA346" s="142"/>
      <c r="DB346" s="142"/>
      <c r="DC346" s="142"/>
      <c r="DD346" s="142"/>
      <c r="DE346" s="142"/>
      <c r="DF346" s="142"/>
      <c r="DG346" s="142"/>
      <c r="DH346" s="142"/>
      <c r="DI346" s="142"/>
      <c r="DJ346" s="142"/>
      <c r="DK346" s="142"/>
      <c r="DL346" s="142"/>
      <c r="DM346" s="142"/>
      <c r="EG346" s="41"/>
      <c r="EH346" s="41"/>
      <c r="EI346" s="41"/>
      <c r="EJ346" s="41"/>
      <c r="EK346" s="41"/>
      <c r="EL346" s="41"/>
      <c r="EM346" s="141"/>
      <c r="EN346" s="41"/>
      <c r="EW346" s="41"/>
      <c r="EX346" s="41"/>
    </row>
    <row r="347" spans="1:154" s="143" customFormat="1" x14ac:dyDescent="0.2">
      <c r="A347" s="41"/>
      <c r="B347" s="139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140"/>
      <c r="AQ347" s="41"/>
      <c r="AR347" s="141"/>
      <c r="AS347" s="117"/>
      <c r="AT347" s="117"/>
      <c r="AU347" s="117"/>
      <c r="AV347" s="142"/>
      <c r="AW347" s="142"/>
      <c r="AX347" s="142"/>
      <c r="AY347" s="142"/>
      <c r="AZ347" s="142"/>
      <c r="BA347" s="142"/>
      <c r="BB347" s="142"/>
      <c r="BC347" s="142"/>
      <c r="BD347" s="142"/>
      <c r="BE347" s="142"/>
      <c r="BF347" s="142"/>
      <c r="BG347" s="142"/>
      <c r="BH347" s="142"/>
      <c r="BI347" s="142"/>
      <c r="BJ347" s="142"/>
      <c r="BK347" s="142"/>
      <c r="BL347" s="142"/>
      <c r="BM347" s="142"/>
      <c r="BN347" s="142"/>
      <c r="BO347" s="142"/>
      <c r="BP347" s="142"/>
      <c r="BQ347" s="142"/>
      <c r="BR347" s="142"/>
      <c r="BS347" s="142"/>
      <c r="BT347" s="142"/>
      <c r="BU347" s="142"/>
      <c r="BV347" s="142"/>
      <c r="BW347" s="142"/>
      <c r="BX347" s="142"/>
      <c r="BY347" s="142"/>
      <c r="BZ347" s="142"/>
      <c r="CA347" s="142"/>
      <c r="CB347" s="142"/>
      <c r="CC347" s="142"/>
      <c r="CD347" s="142"/>
      <c r="CE347" s="142"/>
      <c r="CF347" s="142"/>
      <c r="CG347" s="142"/>
      <c r="CH347" s="142"/>
      <c r="CI347" s="142"/>
      <c r="CJ347" s="142"/>
      <c r="CK347" s="142"/>
      <c r="CL347" s="142"/>
      <c r="CM347" s="142"/>
      <c r="CN347" s="142"/>
      <c r="CO347" s="142"/>
      <c r="CP347" s="142"/>
      <c r="CQ347" s="142"/>
      <c r="CR347" s="142"/>
      <c r="CS347" s="142"/>
      <c r="CT347" s="142"/>
      <c r="CU347" s="142"/>
      <c r="CV347" s="142"/>
      <c r="CW347" s="142"/>
      <c r="CX347" s="142"/>
      <c r="CY347" s="142"/>
      <c r="CZ347" s="142"/>
      <c r="DA347" s="142"/>
      <c r="DB347" s="142"/>
      <c r="DC347" s="142"/>
      <c r="DD347" s="142"/>
      <c r="DE347" s="142"/>
      <c r="DF347" s="142"/>
      <c r="DG347" s="142"/>
      <c r="DH347" s="142"/>
      <c r="DI347" s="142"/>
      <c r="DJ347" s="142"/>
      <c r="DK347" s="142"/>
      <c r="DL347" s="142"/>
      <c r="DM347" s="142"/>
      <c r="EG347" s="41"/>
      <c r="EH347" s="41"/>
      <c r="EI347" s="41"/>
      <c r="EJ347" s="41"/>
      <c r="EK347" s="41"/>
      <c r="EL347" s="41"/>
      <c r="EM347" s="141"/>
      <c r="EN347" s="41"/>
      <c r="EW347" s="41"/>
      <c r="EX347" s="41"/>
    </row>
    <row r="348" spans="1:154" s="143" customFormat="1" x14ac:dyDescent="0.2">
      <c r="A348" s="41"/>
      <c r="B348" s="139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140"/>
      <c r="AQ348" s="41"/>
      <c r="AR348" s="141"/>
      <c r="AS348" s="117"/>
      <c r="AT348" s="117"/>
      <c r="AU348" s="117"/>
      <c r="AV348" s="142"/>
      <c r="AW348" s="142"/>
      <c r="AX348" s="142"/>
      <c r="AY348" s="142"/>
      <c r="AZ348" s="142"/>
      <c r="BA348" s="142"/>
      <c r="BB348" s="142"/>
      <c r="BC348" s="142"/>
      <c r="BD348" s="142"/>
      <c r="BE348" s="142"/>
      <c r="BF348" s="142"/>
      <c r="BG348" s="142"/>
      <c r="BH348" s="142"/>
      <c r="BI348" s="142"/>
      <c r="BJ348" s="142"/>
      <c r="BK348" s="142"/>
      <c r="BL348" s="142"/>
      <c r="BM348" s="142"/>
      <c r="BN348" s="142"/>
      <c r="BO348" s="142"/>
      <c r="BP348" s="142"/>
      <c r="BQ348" s="142"/>
      <c r="BR348" s="142"/>
      <c r="BS348" s="142"/>
      <c r="BT348" s="142"/>
      <c r="BU348" s="142"/>
      <c r="BV348" s="142"/>
      <c r="BW348" s="142"/>
      <c r="BX348" s="142"/>
      <c r="BY348" s="142"/>
      <c r="BZ348" s="142"/>
      <c r="CA348" s="142"/>
      <c r="CB348" s="142"/>
      <c r="CC348" s="142"/>
      <c r="CD348" s="142"/>
      <c r="CE348" s="142"/>
      <c r="CF348" s="142"/>
      <c r="CG348" s="142"/>
      <c r="CH348" s="142"/>
      <c r="CI348" s="142"/>
      <c r="CJ348" s="142"/>
      <c r="CK348" s="142"/>
      <c r="CL348" s="142"/>
      <c r="CM348" s="142"/>
      <c r="CN348" s="142"/>
      <c r="CO348" s="142"/>
      <c r="CP348" s="142"/>
      <c r="CQ348" s="142"/>
      <c r="CR348" s="142"/>
      <c r="CS348" s="142"/>
      <c r="CT348" s="142"/>
      <c r="CU348" s="142"/>
      <c r="CV348" s="142"/>
      <c r="CW348" s="142"/>
      <c r="CX348" s="142"/>
      <c r="CY348" s="142"/>
      <c r="CZ348" s="142"/>
      <c r="DA348" s="142"/>
      <c r="DB348" s="142"/>
      <c r="DC348" s="142"/>
      <c r="DD348" s="142"/>
      <c r="DE348" s="142"/>
      <c r="DF348" s="142"/>
      <c r="DG348" s="142"/>
      <c r="DH348" s="142"/>
      <c r="DI348" s="142"/>
      <c r="DJ348" s="142"/>
      <c r="DK348" s="142"/>
      <c r="DL348" s="142"/>
      <c r="DM348" s="142"/>
      <c r="EG348" s="41"/>
      <c r="EH348" s="41"/>
      <c r="EI348" s="41"/>
      <c r="EJ348" s="41"/>
      <c r="EK348" s="41"/>
      <c r="EL348" s="41"/>
      <c r="EM348" s="141"/>
      <c r="EN348" s="41"/>
      <c r="EW348" s="41"/>
      <c r="EX348" s="41"/>
    </row>
    <row r="349" spans="1:154" s="143" customFormat="1" x14ac:dyDescent="0.2">
      <c r="A349" s="41"/>
      <c r="B349" s="139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140"/>
      <c r="AQ349" s="41"/>
      <c r="AR349" s="141"/>
      <c r="AS349" s="117"/>
      <c r="AT349" s="117"/>
      <c r="AU349" s="117"/>
      <c r="AV349" s="142"/>
      <c r="AW349" s="142"/>
      <c r="AX349" s="142"/>
      <c r="AY349" s="142"/>
      <c r="AZ349" s="142"/>
      <c r="BA349" s="142"/>
      <c r="BB349" s="142"/>
      <c r="BC349" s="142"/>
      <c r="BD349" s="142"/>
      <c r="BE349" s="142"/>
      <c r="BF349" s="142"/>
      <c r="BG349" s="142"/>
      <c r="BH349" s="142"/>
      <c r="BI349" s="142"/>
      <c r="BJ349" s="142"/>
      <c r="BK349" s="142"/>
      <c r="BL349" s="142"/>
      <c r="BM349" s="142"/>
      <c r="BN349" s="142"/>
      <c r="BO349" s="142"/>
      <c r="BP349" s="142"/>
      <c r="BQ349" s="142"/>
      <c r="BR349" s="142"/>
      <c r="BS349" s="142"/>
      <c r="BT349" s="142"/>
      <c r="BU349" s="142"/>
      <c r="BV349" s="142"/>
      <c r="BW349" s="142"/>
      <c r="BX349" s="142"/>
      <c r="BY349" s="142"/>
      <c r="BZ349" s="142"/>
      <c r="CA349" s="142"/>
      <c r="CB349" s="142"/>
      <c r="CC349" s="142"/>
      <c r="CD349" s="142"/>
      <c r="CE349" s="142"/>
      <c r="CF349" s="142"/>
      <c r="CG349" s="142"/>
      <c r="CH349" s="142"/>
      <c r="CI349" s="142"/>
      <c r="CJ349" s="142"/>
      <c r="CK349" s="142"/>
      <c r="CL349" s="142"/>
      <c r="CM349" s="142"/>
      <c r="CN349" s="142"/>
      <c r="CO349" s="142"/>
      <c r="CP349" s="142"/>
      <c r="CQ349" s="142"/>
      <c r="CR349" s="142"/>
      <c r="CS349" s="142"/>
      <c r="CT349" s="142"/>
      <c r="CU349" s="142"/>
      <c r="CV349" s="142"/>
      <c r="CW349" s="142"/>
      <c r="CX349" s="142"/>
      <c r="CY349" s="142"/>
      <c r="CZ349" s="142"/>
      <c r="DA349" s="142"/>
      <c r="DB349" s="142"/>
      <c r="DC349" s="142"/>
      <c r="DD349" s="142"/>
      <c r="DE349" s="142"/>
      <c r="DF349" s="142"/>
      <c r="DG349" s="142"/>
      <c r="DH349" s="142"/>
      <c r="DI349" s="142"/>
      <c r="DJ349" s="142"/>
      <c r="DK349" s="142"/>
      <c r="DL349" s="142"/>
      <c r="DM349" s="142"/>
      <c r="EG349" s="41"/>
      <c r="EH349" s="41"/>
      <c r="EI349" s="41"/>
      <c r="EJ349" s="41"/>
      <c r="EK349" s="41"/>
      <c r="EL349" s="41"/>
      <c r="EM349" s="141"/>
      <c r="EN349" s="41"/>
      <c r="EW349" s="41"/>
      <c r="EX349" s="41"/>
    </row>
    <row r="350" spans="1:154" s="143" customFormat="1" x14ac:dyDescent="0.2">
      <c r="A350" s="41"/>
      <c r="B350" s="139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140"/>
      <c r="AQ350" s="41"/>
      <c r="AR350" s="141"/>
      <c r="AS350" s="117"/>
      <c r="AT350" s="117"/>
      <c r="AU350" s="117"/>
      <c r="AV350" s="142"/>
      <c r="AW350" s="142"/>
      <c r="AX350" s="142"/>
      <c r="AY350" s="142"/>
      <c r="AZ350" s="142"/>
      <c r="BA350" s="142"/>
      <c r="BB350" s="142"/>
      <c r="BC350" s="142"/>
      <c r="BD350" s="142"/>
      <c r="BE350" s="142"/>
      <c r="BF350" s="142"/>
      <c r="BG350" s="142"/>
      <c r="BH350" s="142"/>
      <c r="BI350" s="142"/>
      <c r="BJ350" s="142"/>
      <c r="BK350" s="142"/>
      <c r="BL350" s="142"/>
      <c r="BM350" s="142"/>
      <c r="BN350" s="142"/>
      <c r="BO350" s="142"/>
      <c r="BP350" s="142"/>
      <c r="BQ350" s="142"/>
      <c r="BR350" s="142"/>
      <c r="BS350" s="142"/>
      <c r="BT350" s="142"/>
      <c r="BU350" s="142"/>
      <c r="BV350" s="142"/>
      <c r="BW350" s="142"/>
      <c r="BX350" s="142"/>
      <c r="BY350" s="142"/>
      <c r="BZ350" s="142"/>
      <c r="CA350" s="142"/>
      <c r="CB350" s="142"/>
      <c r="CC350" s="142"/>
      <c r="CD350" s="142"/>
      <c r="CE350" s="142"/>
      <c r="CF350" s="142"/>
      <c r="CG350" s="142"/>
      <c r="CH350" s="142"/>
      <c r="CI350" s="142"/>
      <c r="CJ350" s="142"/>
      <c r="CK350" s="142"/>
      <c r="CL350" s="142"/>
      <c r="CM350" s="142"/>
      <c r="CN350" s="142"/>
      <c r="CO350" s="142"/>
      <c r="CP350" s="142"/>
      <c r="CQ350" s="142"/>
      <c r="CR350" s="142"/>
      <c r="CS350" s="142"/>
      <c r="CT350" s="142"/>
      <c r="CU350" s="142"/>
      <c r="CV350" s="142"/>
      <c r="CW350" s="142"/>
      <c r="CX350" s="142"/>
      <c r="CY350" s="142"/>
      <c r="CZ350" s="142"/>
      <c r="DA350" s="142"/>
      <c r="DB350" s="142"/>
      <c r="DC350" s="142"/>
      <c r="DD350" s="142"/>
      <c r="DE350" s="142"/>
      <c r="DF350" s="142"/>
      <c r="DG350" s="142"/>
      <c r="DH350" s="142"/>
      <c r="DI350" s="142"/>
      <c r="DJ350" s="142"/>
      <c r="DK350" s="142"/>
      <c r="DL350" s="142"/>
      <c r="DM350" s="142"/>
      <c r="EG350" s="41"/>
      <c r="EH350" s="41"/>
      <c r="EI350" s="41"/>
      <c r="EJ350" s="41"/>
      <c r="EK350" s="41"/>
      <c r="EL350" s="41"/>
      <c r="EM350" s="141"/>
      <c r="EN350" s="41"/>
      <c r="EW350" s="41"/>
      <c r="EX350" s="41"/>
    </row>
    <row r="351" spans="1:154" s="143" customFormat="1" x14ac:dyDescent="0.2">
      <c r="A351" s="41"/>
      <c r="B351" s="139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140"/>
      <c r="AQ351" s="41"/>
      <c r="AR351" s="141"/>
      <c r="AS351" s="117"/>
      <c r="AT351" s="117"/>
      <c r="AU351" s="117"/>
      <c r="AV351" s="142"/>
      <c r="AW351" s="142"/>
      <c r="AX351" s="142"/>
      <c r="AY351" s="142"/>
      <c r="AZ351" s="142"/>
      <c r="BA351" s="142"/>
      <c r="BB351" s="142"/>
      <c r="BC351" s="142"/>
      <c r="BD351" s="142"/>
      <c r="BE351" s="142"/>
      <c r="BF351" s="142"/>
      <c r="BG351" s="142"/>
      <c r="BH351" s="142"/>
      <c r="BI351" s="142"/>
      <c r="BJ351" s="142"/>
      <c r="BK351" s="142"/>
      <c r="BL351" s="142"/>
      <c r="BM351" s="142"/>
      <c r="BN351" s="142"/>
      <c r="BO351" s="142"/>
      <c r="BP351" s="142"/>
      <c r="BQ351" s="142"/>
      <c r="BR351" s="142"/>
      <c r="BS351" s="142"/>
      <c r="BT351" s="142"/>
      <c r="BU351" s="142"/>
      <c r="BV351" s="142"/>
      <c r="BW351" s="142"/>
      <c r="BX351" s="142"/>
      <c r="BY351" s="142"/>
      <c r="BZ351" s="142"/>
      <c r="CA351" s="142"/>
      <c r="CB351" s="142"/>
      <c r="CC351" s="142"/>
      <c r="CD351" s="142"/>
      <c r="CE351" s="142"/>
      <c r="CF351" s="142"/>
      <c r="CG351" s="142"/>
      <c r="CH351" s="142"/>
      <c r="CI351" s="142"/>
      <c r="CJ351" s="142"/>
      <c r="CK351" s="142"/>
      <c r="CL351" s="142"/>
      <c r="CM351" s="142"/>
      <c r="CN351" s="142"/>
      <c r="CO351" s="142"/>
      <c r="CP351" s="142"/>
      <c r="CQ351" s="142"/>
      <c r="CR351" s="142"/>
      <c r="CS351" s="142"/>
      <c r="CT351" s="142"/>
      <c r="CU351" s="142"/>
      <c r="CV351" s="142"/>
      <c r="CW351" s="142"/>
      <c r="CX351" s="142"/>
      <c r="CY351" s="142"/>
      <c r="CZ351" s="142"/>
      <c r="DA351" s="142"/>
      <c r="DB351" s="142"/>
      <c r="DC351" s="142"/>
      <c r="DD351" s="142"/>
      <c r="DE351" s="142"/>
      <c r="DF351" s="142"/>
      <c r="DG351" s="142"/>
      <c r="DH351" s="142"/>
      <c r="DI351" s="142"/>
      <c r="DJ351" s="142"/>
      <c r="DK351" s="142"/>
      <c r="DL351" s="142"/>
      <c r="DM351" s="142"/>
      <c r="EG351" s="41"/>
      <c r="EH351" s="41"/>
      <c r="EI351" s="41"/>
      <c r="EJ351" s="41"/>
      <c r="EK351" s="41"/>
      <c r="EL351" s="41"/>
      <c r="EM351" s="141"/>
      <c r="EN351" s="41"/>
      <c r="EW351" s="41"/>
      <c r="EX351" s="41"/>
    </row>
    <row r="352" spans="1:154" s="143" customFormat="1" x14ac:dyDescent="0.2">
      <c r="A352" s="41"/>
      <c r="B352" s="139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140"/>
      <c r="AQ352" s="41"/>
      <c r="AR352" s="141"/>
      <c r="AS352" s="117"/>
      <c r="AT352" s="117"/>
      <c r="AU352" s="117"/>
      <c r="AV352" s="142"/>
      <c r="AW352" s="142"/>
      <c r="AX352" s="142"/>
      <c r="AY352" s="142"/>
      <c r="AZ352" s="142"/>
      <c r="BA352" s="142"/>
      <c r="BB352" s="142"/>
      <c r="BC352" s="142"/>
      <c r="BD352" s="142"/>
      <c r="BE352" s="142"/>
      <c r="BF352" s="142"/>
      <c r="BG352" s="142"/>
      <c r="BH352" s="142"/>
      <c r="BI352" s="142"/>
      <c r="BJ352" s="142"/>
      <c r="BK352" s="142"/>
      <c r="BL352" s="142"/>
      <c r="BM352" s="142"/>
      <c r="BN352" s="142"/>
      <c r="BO352" s="142"/>
      <c r="BP352" s="142"/>
      <c r="BQ352" s="142"/>
      <c r="BR352" s="142"/>
      <c r="BS352" s="142"/>
      <c r="BT352" s="142"/>
      <c r="BU352" s="142"/>
      <c r="BV352" s="142"/>
      <c r="BW352" s="142"/>
      <c r="BX352" s="142"/>
      <c r="BY352" s="142"/>
      <c r="BZ352" s="142"/>
      <c r="CA352" s="142"/>
      <c r="CB352" s="142"/>
      <c r="CC352" s="142"/>
      <c r="CD352" s="142"/>
      <c r="CE352" s="142"/>
      <c r="CF352" s="142"/>
      <c r="CG352" s="142"/>
      <c r="CH352" s="142"/>
      <c r="CI352" s="142"/>
      <c r="CJ352" s="142"/>
      <c r="CK352" s="142"/>
      <c r="CL352" s="142"/>
      <c r="CM352" s="142"/>
      <c r="CN352" s="142"/>
      <c r="CO352" s="142"/>
      <c r="CP352" s="142"/>
      <c r="CQ352" s="142"/>
      <c r="CR352" s="142"/>
      <c r="CS352" s="142"/>
      <c r="CT352" s="142"/>
      <c r="CU352" s="142"/>
      <c r="CV352" s="142"/>
      <c r="CW352" s="142"/>
      <c r="CX352" s="142"/>
      <c r="CY352" s="142"/>
      <c r="CZ352" s="142"/>
      <c r="DA352" s="142"/>
      <c r="DB352" s="142"/>
      <c r="DC352" s="142"/>
      <c r="DD352" s="142"/>
      <c r="DE352" s="142"/>
      <c r="DF352" s="142"/>
      <c r="DG352" s="142"/>
      <c r="DH352" s="142"/>
      <c r="DI352" s="142"/>
      <c r="DJ352" s="142"/>
      <c r="DK352" s="142"/>
      <c r="DL352" s="142"/>
      <c r="DM352" s="142"/>
      <c r="EG352" s="41"/>
      <c r="EH352" s="41"/>
      <c r="EI352" s="41"/>
      <c r="EJ352" s="41"/>
      <c r="EK352" s="41"/>
      <c r="EL352" s="41"/>
      <c r="EM352" s="141"/>
      <c r="EN352" s="41"/>
      <c r="EW352" s="41"/>
      <c r="EX352" s="41"/>
    </row>
    <row r="353" spans="1:154" s="143" customFormat="1" x14ac:dyDescent="0.2">
      <c r="A353" s="41"/>
      <c r="B353" s="139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140"/>
      <c r="AQ353" s="41"/>
      <c r="AR353" s="141"/>
      <c r="AS353" s="117"/>
      <c r="AT353" s="117"/>
      <c r="AU353" s="117"/>
      <c r="AV353" s="142"/>
      <c r="AW353" s="142"/>
      <c r="AX353" s="142"/>
      <c r="AY353" s="142"/>
      <c r="AZ353" s="142"/>
      <c r="BA353" s="142"/>
      <c r="BB353" s="142"/>
      <c r="BC353" s="142"/>
      <c r="BD353" s="142"/>
      <c r="BE353" s="142"/>
      <c r="BF353" s="142"/>
      <c r="BG353" s="142"/>
      <c r="BH353" s="142"/>
      <c r="BI353" s="142"/>
      <c r="BJ353" s="142"/>
      <c r="BK353" s="142"/>
      <c r="BL353" s="142"/>
      <c r="BM353" s="142"/>
      <c r="BN353" s="142"/>
      <c r="BO353" s="142"/>
      <c r="BP353" s="142"/>
      <c r="BQ353" s="142"/>
      <c r="BR353" s="142"/>
      <c r="BS353" s="142"/>
      <c r="BT353" s="142"/>
      <c r="BU353" s="142"/>
      <c r="BV353" s="142"/>
      <c r="BW353" s="142"/>
      <c r="BX353" s="142"/>
      <c r="BY353" s="142"/>
      <c r="BZ353" s="142"/>
      <c r="CA353" s="142"/>
      <c r="CB353" s="142"/>
      <c r="CC353" s="142"/>
      <c r="CD353" s="142"/>
      <c r="CE353" s="142"/>
      <c r="CF353" s="142"/>
      <c r="CG353" s="142"/>
      <c r="CH353" s="142"/>
      <c r="CI353" s="142"/>
      <c r="CJ353" s="142"/>
      <c r="CK353" s="142"/>
      <c r="CL353" s="142"/>
      <c r="CM353" s="142"/>
      <c r="CN353" s="142"/>
      <c r="CO353" s="142"/>
      <c r="CP353" s="142"/>
      <c r="CQ353" s="142"/>
      <c r="CR353" s="142"/>
      <c r="CS353" s="142"/>
      <c r="CT353" s="142"/>
      <c r="CU353" s="142"/>
      <c r="CV353" s="142"/>
      <c r="CW353" s="142"/>
      <c r="CX353" s="142"/>
      <c r="CY353" s="142"/>
      <c r="CZ353" s="142"/>
      <c r="DA353" s="142"/>
      <c r="DB353" s="142"/>
      <c r="DC353" s="142"/>
      <c r="DD353" s="142"/>
      <c r="DE353" s="142"/>
      <c r="DF353" s="142"/>
      <c r="DG353" s="142"/>
      <c r="DH353" s="142"/>
      <c r="DI353" s="142"/>
      <c r="DJ353" s="142"/>
      <c r="DK353" s="142"/>
      <c r="DL353" s="142"/>
      <c r="DM353" s="142"/>
      <c r="EG353" s="41"/>
      <c r="EH353" s="41"/>
      <c r="EI353" s="41"/>
      <c r="EJ353" s="41"/>
      <c r="EK353" s="41"/>
      <c r="EL353" s="41"/>
      <c r="EM353" s="141"/>
      <c r="EN353" s="41"/>
      <c r="EW353" s="41"/>
      <c r="EX353" s="41"/>
    </row>
    <row r="354" spans="1:154" s="143" customFormat="1" x14ac:dyDescent="0.2">
      <c r="A354" s="41"/>
      <c r="B354" s="139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140"/>
      <c r="AQ354" s="41"/>
      <c r="AR354" s="141"/>
      <c r="AS354" s="117"/>
      <c r="AT354" s="117"/>
      <c r="AU354" s="117"/>
      <c r="AV354" s="142"/>
      <c r="AW354" s="142"/>
      <c r="AX354" s="142"/>
      <c r="AY354" s="142"/>
      <c r="AZ354" s="142"/>
      <c r="BA354" s="142"/>
      <c r="BB354" s="142"/>
      <c r="BC354" s="142"/>
      <c r="BD354" s="142"/>
      <c r="BE354" s="142"/>
      <c r="BF354" s="142"/>
      <c r="BG354" s="142"/>
      <c r="BH354" s="142"/>
      <c r="BI354" s="142"/>
      <c r="BJ354" s="142"/>
      <c r="BK354" s="142"/>
      <c r="BL354" s="142"/>
      <c r="BM354" s="142"/>
      <c r="BN354" s="142"/>
      <c r="BO354" s="142"/>
      <c r="BP354" s="142"/>
      <c r="BQ354" s="142"/>
      <c r="BR354" s="142"/>
      <c r="BS354" s="142"/>
      <c r="BT354" s="142"/>
      <c r="BU354" s="142"/>
      <c r="BV354" s="142"/>
      <c r="BW354" s="142"/>
      <c r="BX354" s="142"/>
      <c r="BY354" s="142"/>
      <c r="BZ354" s="142"/>
      <c r="CA354" s="142"/>
      <c r="CB354" s="142"/>
      <c r="CC354" s="142"/>
      <c r="CD354" s="142"/>
      <c r="CE354" s="142"/>
      <c r="CF354" s="142"/>
      <c r="CG354" s="142"/>
      <c r="CH354" s="142"/>
      <c r="CI354" s="142"/>
      <c r="CJ354" s="142"/>
      <c r="CK354" s="142"/>
      <c r="CL354" s="142"/>
      <c r="CM354" s="142"/>
      <c r="CN354" s="142"/>
      <c r="CO354" s="142"/>
      <c r="CP354" s="142"/>
      <c r="CQ354" s="142"/>
      <c r="CR354" s="142"/>
      <c r="CS354" s="142"/>
      <c r="CT354" s="142"/>
      <c r="CU354" s="142"/>
      <c r="CV354" s="142"/>
      <c r="CW354" s="142"/>
      <c r="CX354" s="142"/>
      <c r="CY354" s="142"/>
      <c r="CZ354" s="142"/>
      <c r="DA354" s="142"/>
      <c r="DB354" s="142"/>
      <c r="DC354" s="142"/>
      <c r="DD354" s="142"/>
      <c r="DE354" s="142"/>
      <c r="DF354" s="142"/>
      <c r="DG354" s="142"/>
      <c r="DH354" s="142"/>
      <c r="DI354" s="142"/>
      <c r="DJ354" s="142"/>
      <c r="DK354" s="142"/>
      <c r="DL354" s="142"/>
      <c r="DM354" s="142"/>
      <c r="EG354" s="41"/>
      <c r="EH354" s="41"/>
      <c r="EI354" s="41"/>
      <c r="EJ354" s="41"/>
      <c r="EK354" s="41"/>
      <c r="EL354" s="41"/>
      <c r="EM354" s="141"/>
      <c r="EN354" s="41"/>
      <c r="EW354" s="41"/>
      <c r="EX354" s="41"/>
    </row>
    <row r="355" spans="1:154" s="143" customFormat="1" x14ac:dyDescent="0.2">
      <c r="A355" s="41"/>
      <c r="B355" s="139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140"/>
      <c r="AQ355" s="41"/>
      <c r="AR355" s="141"/>
      <c r="AS355" s="117"/>
      <c r="AT355" s="117"/>
      <c r="AU355" s="117"/>
      <c r="AV355" s="142"/>
      <c r="AW355" s="142"/>
      <c r="AX355" s="142"/>
      <c r="AY355" s="142"/>
      <c r="AZ355" s="142"/>
      <c r="BA355" s="142"/>
      <c r="BB355" s="142"/>
      <c r="BC355" s="142"/>
      <c r="BD355" s="142"/>
      <c r="BE355" s="142"/>
      <c r="BF355" s="142"/>
      <c r="BG355" s="142"/>
      <c r="BH355" s="142"/>
      <c r="BI355" s="142"/>
      <c r="BJ355" s="142"/>
      <c r="BK355" s="142"/>
      <c r="BL355" s="142"/>
      <c r="BM355" s="142"/>
      <c r="BN355" s="142"/>
      <c r="BO355" s="142"/>
      <c r="BP355" s="142"/>
      <c r="BQ355" s="142"/>
      <c r="BR355" s="142"/>
      <c r="BS355" s="142"/>
      <c r="BT355" s="142"/>
      <c r="BU355" s="142"/>
      <c r="BV355" s="142"/>
      <c r="BW355" s="142"/>
      <c r="BX355" s="142"/>
      <c r="BY355" s="142"/>
      <c r="BZ355" s="142"/>
      <c r="CA355" s="142"/>
      <c r="CB355" s="142"/>
      <c r="CC355" s="142"/>
      <c r="CD355" s="142"/>
      <c r="CE355" s="142"/>
      <c r="CF355" s="142"/>
      <c r="CG355" s="142"/>
      <c r="CH355" s="142"/>
      <c r="CI355" s="142"/>
      <c r="CJ355" s="142"/>
      <c r="CK355" s="142"/>
      <c r="CL355" s="142"/>
      <c r="CM355" s="142"/>
      <c r="CN355" s="142"/>
      <c r="CO355" s="142"/>
      <c r="CP355" s="142"/>
      <c r="CQ355" s="142"/>
      <c r="CR355" s="142"/>
      <c r="CS355" s="142"/>
      <c r="CT355" s="142"/>
      <c r="CU355" s="142"/>
      <c r="CV355" s="142"/>
      <c r="CW355" s="142"/>
      <c r="CX355" s="142"/>
      <c r="CY355" s="142"/>
      <c r="CZ355" s="142"/>
      <c r="DA355" s="142"/>
      <c r="DB355" s="142"/>
      <c r="DC355" s="142"/>
      <c r="DD355" s="142"/>
      <c r="DE355" s="142"/>
      <c r="DF355" s="142"/>
      <c r="DG355" s="142"/>
      <c r="DH355" s="142"/>
      <c r="DI355" s="142"/>
      <c r="DJ355" s="142"/>
      <c r="DK355" s="142"/>
      <c r="DL355" s="142"/>
      <c r="DM355" s="142"/>
      <c r="EG355" s="41"/>
      <c r="EH355" s="41"/>
      <c r="EI355" s="41"/>
      <c r="EJ355" s="41"/>
      <c r="EK355" s="41"/>
      <c r="EL355" s="41"/>
      <c r="EM355" s="141"/>
      <c r="EN355" s="41"/>
      <c r="EW355" s="41"/>
      <c r="EX355" s="41"/>
    </row>
    <row r="356" spans="1:154" s="143" customFormat="1" x14ac:dyDescent="0.2">
      <c r="A356" s="41"/>
      <c r="B356" s="139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140"/>
      <c r="AQ356" s="41"/>
      <c r="AR356" s="141"/>
      <c r="AS356" s="117"/>
      <c r="AT356" s="117"/>
      <c r="AU356" s="117"/>
      <c r="AV356" s="142"/>
      <c r="AW356" s="142"/>
      <c r="AX356" s="142"/>
      <c r="AY356" s="142"/>
      <c r="AZ356" s="142"/>
      <c r="BA356" s="142"/>
      <c r="BB356" s="142"/>
      <c r="BC356" s="142"/>
      <c r="BD356" s="142"/>
      <c r="BE356" s="142"/>
      <c r="BF356" s="142"/>
      <c r="BG356" s="142"/>
      <c r="BH356" s="142"/>
      <c r="BI356" s="142"/>
      <c r="BJ356" s="142"/>
      <c r="BK356" s="142"/>
      <c r="BL356" s="142"/>
      <c r="BM356" s="142"/>
      <c r="BN356" s="142"/>
      <c r="BO356" s="142"/>
      <c r="BP356" s="142"/>
      <c r="BQ356" s="142"/>
      <c r="BR356" s="142"/>
      <c r="BS356" s="142"/>
      <c r="BT356" s="142"/>
      <c r="BU356" s="142"/>
      <c r="BV356" s="142"/>
      <c r="BW356" s="142"/>
      <c r="BX356" s="142"/>
      <c r="BY356" s="142"/>
      <c r="BZ356" s="142"/>
      <c r="CA356" s="142"/>
      <c r="CB356" s="142"/>
      <c r="CC356" s="142"/>
      <c r="CD356" s="142"/>
      <c r="CE356" s="142"/>
      <c r="CF356" s="142"/>
      <c r="CG356" s="142"/>
      <c r="CH356" s="142"/>
      <c r="CI356" s="142"/>
      <c r="CJ356" s="142"/>
      <c r="CK356" s="142"/>
      <c r="CL356" s="142"/>
      <c r="CM356" s="142"/>
      <c r="CN356" s="142"/>
      <c r="CO356" s="142"/>
      <c r="CP356" s="142"/>
      <c r="CQ356" s="142"/>
      <c r="CR356" s="142"/>
      <c r="CS356" s="142"/>
      <c r="CT356" s="142"/>
      <c r="CU356" s="142"/>
      <c r="CV356" s="142"/>
      <c r="CW356" s="142"/>
      <c r="CX356" s="142"/>
      <c r="CY356" s="142"/>
      <c r="CZ356" s="142"/>
      <c r="DA356" s="142"/>
      <c r="DB356" s="142"/>
      <c r="DC356" s="142"/>
      <c r="DD356" s="142"/>
      <c r="DE356" s="142"/>
      <c r="DF356" s="142"/>
      <c r="DG356" s="142"/>
      <c r="DH356" s="142"/>
      <c r="DI356" s="142"/>
      <c r="DJ356" s="142"/>
      <c r="DK356" s="142"/>
      <c r="DL356" s="142"/>
      <c r="DM356" s="142"/>
      <c r="EG356" s="41"/>
      <c r="EH356" s="41"/>
      <c r="EI356" s="41"/>
      <c r="EJ356" s="41"/>
      <c r="EK356" s="41"/>
      <c r="EL356" s="41"/>
      <c r="EM356" s="141"/>
      <c r="EN356" s="41"/>
      <c r="EW356" s="41"/>
      <c r="EX356" s="41"/>
    </row>
    <row r="357" spans="1:154" s="143" customFormat="1" x14ac:dyDescent="0.2">
      <c r="A357" s="41"/>
      <c r="B357" s="139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140"/>
      <c r="AQ357" s="41"/>
      <c r="AR357" s="141"/>
      <c r="AS357" s="117"/>
      <c r="AT357" s="117"/>
      <c r="AU357" s="117"/>
      <c r="AV357" s="142"/>
      <c r="AW357" s="142"/>
      <c r="AX357" s="142"/>
      <c r="AY357" s="142"/>
      <c r="AZ357" s="142"/>
      <c r="BA357" s="142"/>
      <c r="BB357" s="142"/>
      <c r="BC357" s="142"/>
      <c r="BD357" s="142"/>
      <c r="BE357" s="142"/>
      <c r="BF357" s="142"/>
      <c r="BG357" s="142"/>
      <c r="BH357" s="142"/>
      <c r="BI357" s="142"/>
      <c r="BJ357" s="142"/>
      <c r="BK357" s="142"/>
      <c r="BL357" s="142"/>
      <c r="BM357" s="142"/>
      <c r="BN357" s="142"/>
      <c r="BO357" s="142"/>
      <c r="BP357" s="142"/>
      <c r="BQ357" s="142"/>
      <c r="BR357" s="142"/>
      <c r="BS357" s="142"/>
      <c r="BT357" s="142"/>
      <c r="BU357" s="142"/>
      <c r="BV357" s="142"/>
      <c r="BW357" s="142"/>
      <c r="BX357" s="142"/>
      <c r="BY357" s="142"/>
      <c r="BZ357" s="142"/>
      <c r="CA357" s="142"/>
      <c r="CB357" s="142"/>
      <c r="CC357" s="142"/>
      <c r="CD357" s="142"/>
      <c r="CE357" s="142"/>
      <c r="CF357" s="142"/>
      <c r="CG357" s="142"/>
      <c r="CH357" s="142"/>
      <c r="CI357" s="142"/>
      <c r="CJ357" s="142"/>
      <c r="CK357" s="142"/>
      <c r="CL357" s="142"/>
      <c r="CM357" s="142"/>
      <c r="CN357" s="142"/>
      <c r="CO357" s="142"/>
      <c r="CP357" s="142"/>
      <c r="CQ357" s="142"/>
      <c r="CR357" s="142"/>
      <c r="CS357" s="142"/>
      <c r="CT357" s="142"/>
      <c r="CU357" s="142"/>
      <c r="CV357" s="142"/>
      <c r="CW357" s="142"/>
      <c r="CX357" s="142"/>
      <c r="CY357" s="142"/>
      <c r="CZ357" s="142"/>
      <c r="DA357" s="142"/>
      <c r="DB357" s="142"/>
      <c r="DC357" s="142"/>
      <c r="DD357" s="142"/>
      <c r="DE357" s="142"/>
      <c r="DF357" s="142"/>
      <c r="DG357" s="142"/>
      <c r="DH357" s="142"/>
      <c r="DI357" s="142"/>
      <c r="DJ357" s="142"/>
      <c r="DK357" s="142"/>
      <c r="DL357" s="142"/>
      <c r="DM357" s="142"/>
      <c r="EG357" s="41"/>
      <c r="EH357" s="41"/>
      <c r="EI357" s="41"/>
      <c r="EJ357" s="41"/>
      <c r="EK357" s="41"/>
      <c r="EL357" s="41"/>
      <c r="EM357" s="141"/>
      <c r="EN357" s="41"/>
      <c r="EW357" s="41"/>
      <c r="EX357" s="41"/>
    </row>
    <row r="358" spans="1:154" s="143" customFormat="1" x14ac:dyDescent="0.2">
      <c r="A358" s="41"/>
      <c r="B358" s="139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140"/>
      <c r="AQ358" s="41"/>
      <c r="AR358" s="141"/>
      <c r="AS358" s="117"/>
      <c r="AT358" s="117"/>
      <c r="AU358" s="117"/>
      <c r="AV358" s="142"/>
      <c r="AW358" s="142"/>
      <c r="AX358" s="142"/>
      <c r="AY358" s="142"/>
      <c r="AZ358" s="142"/>
      <c r="BA358" s="142"/>
      <c r="BB358" s="142"/>
      <c r="BC358" s="142"/>
      <c r="BD358" s="142"/>
      <c r="BE358" s="142"/>
      <c r="BF358" s="142"/>
      <c r="BG358" s="142"/>
      <c r="BH358" s="142"/>
      <c r="BI358" s="142"/>
      <c r="BJ358" s="142"/>
      <c r="BK358" s="142"/>
      <c r="BL358" s="142"/>
      <c r="BM358" s="142"/>
      <c r="BN358" s="142"/>
      <c r="BO358" s="142"/>
      <c r="BP358" s="142"/>
      <c r="BQ358" s="142"/>
      <c r="BR358" s="142"/>
      <c r="BS358" s="142"/>
      <c r="BT358" s="142"/>
      <c r="BU358" s="142"/>
      <c r="BV358" s="142"/>
      <c r="BW358" s="142"/>
      <c r="BX358" s="142"/>
      <c r="BY358" s="142"/>
      <c r="BZ358" s="142"/>
      <c r="CA358" s="142"/>
      <c r="CB358" s="142"/>
      <c r="CC358" s="142"/>
      <c r="CD358" s="142"/>
      <c r="CE358" s="142"/>
      <c r="CF358" s="142"/>
      <c r="CG358" s="142"/>
      <c r="CH358" s="142"/>
      <c r="CI358" s="142"/>
      <c r="CJ358" s="142"/>
      <c r="CK358" s="142"/>
      <c r="CL358" s="142"/>
      <c r="CM358" s="142"/>
      <c r="CN358" s="142"/>
      <c r="CO358" s="142"/>
      <c r="CP358" s="142"/>
      <c r="CQ358" s="142"/>
      <c r="CR358" s="142"/>
      <c r="CS358" s="142"/>
      <c r="CT358" s="142"/>
      <c r="CU358" s="142"/>
      <c r="CV358" s="142"/>
      <c r="CW358" s="142"/>
      <c r="CX358" s="142"/>
      <c r="CY358" s="142"/>
      <c r="CZ358" s="142"/>
      <c r="DA358" s="142"/>
      <c r="DB358" s="142"/>
      <c r="DC358" s="142"/>
      <c r="DD358" s="142"/>
      <c r="DE358" s="142"/>
      <c r="DF358" s="142"/>
      <c r="DG358" s="142"/>
      <c r="DH358" s="142"/>
      <c r="DI358" s="142"/>
      <c r="DJ358" s="142"/>
      <c r="DK358" s="142"/>
      <c r="DL358" s="142"/>
      <c r="DM358" s="142"/>
      <c r="EG358" s="41"/>
      <c r="EH358" s="41"/>
      <c r="EI358" s="41"/>
      <c r="EJ358" s="41"/>
      <c r="EK358" s="41"/>
      <c r="EL358" s="41"/>
      <c r="EM358" s="141"/>
      <c r="EN358" s="41"/>
      <c r="EW358" s="41"/>
      <c r="EX358" s="41"/>
    </row>
    <row r="359" spans="1:154" s="143" customFormat="1" x14ac:dyDescent="0.2">
      <c r="A359" s="41"/>
      <c r="B359" s="139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140"/>
      <c r="AQ359" s="41"/>
      <c r="AR359" s="141"/>
      <c r="AS359" s="117"/>
      <c r="AT359" s="117"/>
      <c r="AU359" s="117"/>
      <c r="AV359" s="142"/>
      <c r="AW359" s="142"/>
      <c r="AX359" s="142"/>
      <c r="AY359" s="142"/>
      <c r="AZ359" s="142"/>
      <c r="BA359" s="142"/>
      <c r="BB359" s="142"/>
      <c r="BC359" s="142"/>
      <c r="BD359" s="142"/>
      <c r="BE359" s="142"/>
      <c r="BF359" s="142"/>
      <c r="BG359" s="142"/>
      <c r="BH359" s="142"/>
      <c r="BI359" s="142"/>
      <c r="BJ359" s="142"/>
      <c r="BK359" s="142"/>
      <c r="BL359" s="142"/>
      <c r="BM359" s="142"/>
      <c r="BN359" s="142"/>
      <c r="BO359" s="142"/>
      <c r="BP359" s="142"/>
      <c r="BQ359" s="142"/>
      <c r="BR359" s="142"/>
      <c r="BS359" s="142"/>
      <c r="BT359" s="142"/>
      <c r="BU359" s="142"/>
      <c r="BV359" s="142"/>
      <c r="BW359" s="142"/>
      <c r="BX359" s="142"/>
      <c r="BY359" s="142"/>
      <c r="BZ359" s="142"/>
      <c r="CA359" s="142"/>
      <c r="CB359" s="142"/>
      <c r="CC359" s="142"/>
      <c r="CD359" s="142"/>
      <c r="CE359" s="142"/>
      <c r="CF359" s="142"/>
      <c r="CG359" s="142"/>
      <c r="CH359" s="142"/>
      <c r="CI359" s="142"/>
      <c r="CJ359" s="142"/>
      <c r="CK359" s="142"/>
      <c r="CL359" s="142"/>
      <c r="CM359" s="142"/>
      <c r="CN359" s="142"/>
      <c r="CO359" s="142"/>
      <c r="CP359" s="142"/>
      <c r="CQ359" s="142"/>
      <c r="CR359" s="142"/>
      <c r="CS359" s="142"/>
      <c r="CT359" s="142"/>
      <c r="CU359" s="142"/>
      <c r="CV359" s="142"/>
      <c r="CW359" s="142"/>
      <c r="CX359" s="142"/>
      <c r="CY359" s="142"/>
      <c r="CZ359" s="142"/>
      <c r="DA359" s="142"/>
      <c r="DB359" s="142"/>
      <c r="DC359" s="142"/>
      <c r="DD359" s="142"/>
      <c r="DE359" s="142"/>
      <c r="DF359" s="142"/>
      <c r="DG359" s="142"/>
      <c r="DH359" s="142"/>
      <c r="DI359" s="142"/>
      <c r="DJ359" s="142"/>
      <c r="DK359" s="142"/>
      <c r="DL359" s="142"/>
      <c r="DM359" s="142"/>
      <c r="EG359" s="41"/>
      <c r="EH359" s="41"/>
      <c r="EI359" s="41"/>
      <c r="EJ359" s="41"/>
      <c r="EK359" s="41"/>
      <c r="EL359" s="41"/>
      <c r="EM359" s="141"/>
      <c r="EN359" s="41"/>
      <c r="EW359" s="41"/>
      <c r="EX359" s="41"/>
    </row>
    <row r="360" spans="1:154" s="143" customFormat="1" x14ac:dyDescent="0.2">
      <c r="A360" s="41"/>
      <c r="B360" s="139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140"/>
      <c r="AQ360" s="41"/>
      <c r="AR360" s="141"/>
      <c r="AS360" s="117"/>
      <c r="AT360" s="117"/>
      <c r="AU360" s="117"/>
      <c r="AV360" s="142"/>
      <c r="AW360" s="142"/>
      <c r="AX360" s="142"/>
      <c r="AY360" s="142"/>
      <c r="AZ360" s="142"/>
      <c r="BA360" s="142"/>
      <c r="BB360" s="142"/>
      <c r="BC360" s="142"/>
      <c r="BD360" s="142"/>
      <c r="BE360" s="142"/>
      <c r="BF360" s="142"/>
      <c r="BG360" s="142"/>
      <c r="BH360" s="142"/>
      <c r="BI360" s="142"/>
      <c r="BJ360" s="142"/>
      <c r="BK360" s="142"/>
      <c r="BL360" s="142"/>
      <c r="BM360" s="142"/>
      <c r="BN360" s="142"/>
      <c r="BO360" s="142"/>
      <c r="BP360" s="142"/>
      <c r="BQ360" s="142"/>
      <c r="BR360" s="142"/>
      <c r="BS360" s="142"/>
      <c r="BT360" s="142"/>
      <c r="BU360" s="142"/>
      <c r="BV360" s="142"/>
      <c r="BW360" s="142"/>
      <c r="BX360" s="142"/>
      <c r="BY360" s="142"/>
      <c r="BZ360" s="142"/>
      <c r="CA360" s="142"/>
      <c r="CB360" s="142"/>
      <c r="CC360" s="142"/>
      <c r="CD360" s="142"/>
      <c r="CE360" s="142"/>
      <c r="CF360" s="142"/>
      <c r="CG360" s="142"/>
      <c r="CH360" s="142"/>
      <c r="CI360" s="142"/>
      <c r="CJ360" s="142"/>
      <c r="CK360" s="142"/>
      <c r="CL360" s="142"/>
      <c r="CM360" s="142"/>
      <c r="CN360" s="142"/>
      <c r="CO360" s="142"/>
      <c r="CP360" s="142"/>
      <c r="CQ360" s="142"/>
      <c r="CR360" s="142"/>
      <c r="CS360" s="142"/>
      <c r="CT360" s="142"/>
      <c r="CU360" s="142"/>
      <c r="CV360" s="142"/>
      <c r="CW360" s="142"/>
      <c r="CX360" s="142"/>
      <c r="CY360" s="142"/>
      <c r="CZ360" s="142"/>
      <c r="DA360" s="142"/>
      <c r="DB360" s="142"/>
      <c r="DC360" s="142"/>
      <c r="DD360" s="142"/>
      <c r="DE360" s="142"/>
      <c r="DF360" s="142"/>
      <c r="DG360" s="142"/>
      <c r="DH360" s="142"/>
      <c r="DI360" s="142"/>
      <c r="DJ360" s="142"/>
      <c r="DK360" s="142"/>
      <c r="DL360" s="142"/>
      <c r="DM360" s="142"/>
      <c r="EG360" s="41"/>
      <c r="EH360" s="41"/>
      <c r="EI360" s="41"/>
      <c r="EJ360" s="41"/>
      <c r="EK360" s="41"/>
      <c r="EL360" s="41"/>
      <c r="EM360" s="141"/>
      <c r="EN360" s="41"/>
      <c r="EW360" s="41"/>
      <c r="EX360" s="41"/>
    </row>
    <row r="361" spans="1:154" s="143" customFormat="1" x14ac:dyDescent="0.2">
      <c r="A361" s="41"/>
      <c r="B361" s="139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140"/>
      <c r="AQ361" s="41"/>
      <c r="AR361" s="141"/>
      <c r="AS361" s="117"/>
      <c r="AT361" s="117"/>
      <c r="AU361" s="117"/>
      <c r="AV361" s="142"/>
      <c r="AW361" s="142"/>
      <c r="AX361" s="142"/>
      <c r="AY361" s="142"/>
      <c r="AZ361" s="142"/>
      <c r="BA361" s="142"/>
      <c r="BB361" s="142"/>
      <c r="BC361" s="142"/>
      <c r="BD361" s="142"/>
      <c r="BE361" s="142"/>
      <c r="BF361" s="142"/>
      <c r="BG361" s="142"/>
      <c r="BH361" s="142"/>
      <c r="BI361" s="142"/>
      <c r="BJ361" s="142"/>
      <c r="BK361" s="142"/>
      <c r="BL361" s="142"/>
      <c r="BM361" s="142"/>
      <c r="BN361" s="142"/>
      <c r="BO361" s="142"/>
      <c r="BP361" s="142"/>
      <c r="BQ361" s="142"/>
      <c r="BR361" s="142"/>
      <c r="BS361" s="142"/>
      <c r="BT361" s="142"/>
      <c r="BU361" s="142"/>
      <c r="BV361" s="142"/>
      <c r="BW361" s="142"/>
      <c r="BX361" s="142"/>
      <c r="BY361" s="142"/>
      <c r="BZ361" s="142"/>
      <c r="CA361" s="142"/>
      <c r="CB361" s="142"/>
      <c r="CC361" s="142"/>
      <c r="CD361" s="142"/>
      <c r="CE361" s="142"/>
      <c r="CF361" s="142"/>
      <c r="CG361" s="142"/>
      <c r="CH361" s="142"/>
      <c r="CI361" s="142"/>
      <c r="CJ361" s="142"/>
      <c r="CK361" s="142"/>
      <c r="CL361" s="142"/>
      <c r="CM361" s="142"/>
      <c r="CN361" s="142"/>
      <c r="CO361" s="142"/>
      <c r="CP361" s="142"/>
      <c r="CQ361" s="142"/>
      <c r="CR361" s="142"/>
      <c r="CS361" s="142"/>
      <c r="CT361" s="142"/>
      <c r="CU361" s="142"/>
      <c r="CV361" s="142"/>
      <c r="CW361" s="142"/>
      <c r="CX361" s="142"/>
      <c r="CY361" s="142"/>
      <c r="CZ361" s="142"/>
      <c r="DA361" s="142"/>
      <c r="DB361" s="142"/>
      <c r="DC361" s="142"/>
      <c r="DD361" s="142"/>
      <c r="DE361" s="142"/>
      <c r="DF361" s="142"/>
      <c r="DG361" s="142"/>
      <c r="DH361" s="142"/>
      <c r="DI361" s="142"/>
      <c r="DJ361" s="142"/>
      <c r="DK361" s="142"/>
      <c r="DL361" s="142"/>
      <c r="DM361" s="142"/>
      <c r="EG361" s="41"/>
      <c r="EH361" s="41"/>
      <c r="EI361" s="41"/>
      <c r="EJ361" s="41"/>
      <c r="EK361" s="41"/>
      <c r="EL361" s="41"/>
      <c r="EM361" s="141"/>
      <c r="EN361" s="41"/>
      <c r="EW361" s="41"/>
      <c r="EX361" s="41"/>
    </row>
    <row r="362" spans="1:154" s="143" customFormat="1" x14ac:dyDescent="0.2">
      <c r="A362" s="41"/>
      <c r="B362" s="139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140"/>
      <c r="AQ362" s="41"/>
      <c r="AR362" s="141"/>
      <c r="AS362" s="117"/>
      <c r="AT362" s="117"/>
      <c r="AU362" s="117"/>
      <c r="AV362" s="142"/>
      <c r="AW362" s="142"/>
      <c r="AX362" s="142"/>
      <c r="AY362" s="142"/>
      <c r="AZ362" s="142"/>
      <c r="BA362" s="142"/>
      <c r="BB362" s="142"/>
      <c r="BC362" s="142"/>
      <c r="BD362" s="142"/>
      <c r="BE362" s="142"/>
      <c r="BF362" s="142"/>
      <c r="BG362" s="142"/>
      <c r="BH362" s="142"/>
      <c r="BI362" s="142"/>
      <c r="BJ362" s="142"/>
      <c r="BK362" s="142"/>
      <c r="BL362" s="142"/>
      <c r="BM362" s="142"/>
      <c r="BN362" s="142"/>
      <c r="BO362" s="142"/>
      <c r="BP362" s="142"/>
      <c r="BQ362" s="142"/>
      <c r="BR362" s="142"/>
      <c r="BS362" s="142"/>
      <c r="BT362" s="142"/>
      <c r="BU362" s="142"/>
      <c r="BV362" s="142"/>
      <c r="BW362" s="142"/>
      <c r="BX362" s="142"/>
      <c r="BY362" s="142"/>
      <c r="BZ362" s="142"/>
      <c r="CA362" s="142"/>
      <c r="CB362" s="142"/>
      <c r="CC362" s="142"/>
      <c r="CD362" s="142"/>
      <c r="CE362" s="142"/>
      <c r="CF362" s="142"/>
      <c r="CG362" s="142"/>
      <c r="CH362" s="142"/>
      <c r="CI362" s="142"/>
      <c r="CJ362" s="142"/>
      <c r="CK362" s="142"/>
      <c r="CL362" s="142"/>
      <c r="CM362" s="142"/>
      <c r="CN362" s="142"/>
      <c r="CO362" s="142"/>
      <c r="CP362" s="142"/>
      <c r="CQ362" s="142"/>
      <c r="CR362" s="142"/>
      <c r="CS362" s="142"/>
      <c r="CT362" s="142"/>
      <c r="CU362" s="142"/>
      <c r="CV362" s="142"/>
      <c r="CW362" s="142"/>
      <c r="CX362" s="142"/>
      <c r="CY362" s="142"/>
      <c r="CZ362" s="142"/>
      <c r="DA362" s="142"/>
      <c r="DB362" s="142"/>
      <c r="DC362" s="142"/>
      <c r="DD362" s="142"/>
      <c r="DE362" s="142"/>
      <c r="DF362" s="142"/>
      <c r="DG362" s="142"/>
      <c r="DH362" s="142"/>
      <c r="DI362" s="142"/>
      <c r="DJ362" s="142"/>
      <c r="DK362" s="142"/>
      <c r="DL362" s="142"/>
      <c r="DM362" s="142"/>
      <c r="EG362" s="41"/>
      <c r="EH362" s="41"/>
      <c r="EI362" s="41"/>
      <c r="EJ362" s="41"/>
      <c r="EK362" s="41"/>
      <c r="EL362" s="41"/>
      <c r="EM362" s="141"/>
      <c r="EN362" s="41"/>
      <c r="EW362" s="41"/>
      <c r="EX362" s="41"/>
    </row>
    <row r="363" spans="1:154" s="143" customFormat="1" x14ac:dyDescent="0.2">
      <c r="A363" s="41"/>
      <c r="B363" s="139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140"/>
      <c r="AQ363" s="41"/>
      <c r="AR363" s="141"/>
      <c r="AS363" s="117"/>
      <c r="AT363" s="117"/>
      <c r="AU363" s="117"/>
      <c r="AV363" s="142"/>
      <c r="AW363" s="142"/>
      <c r="AX363" s="142"/>
      <c r="AY363" s="142"/>
      <c r="AZ363" s="142"/>
      <c r="BA363" s="142"/>
      <c r="BB363" s="142"/>
      <c r="BC363" s="142"/>
      <c r="BD363" s="142"/>
      <c r="BE363" s="142"/>
      <c r="BF363" s="142"/>
      <c r="BG363" s="142"/>
      <c r="BH363" s="142"/>
      <c r="BI363" s="142"/>
      <c r="BJ363" s="142"/>
      <c r="BK363" s="142"/>
      <c r="BL363" s="142"/>
      <c r="BM363" s="142"/>
      <c r="BN363" s="142"/>
      <c r="BO363" s="142"/>
      <c r="BP363" s="142"/>
      <c r="BQ363" s="142"/>
      <c r="BR363" s="142"/>
      <c r="BS363" s="142"/>
      <c r="BT363" s="142"/>
      <c r="BU363" s="142"/>
      <c r="BV363" s="142"/>
      <c r="BW363" s="142"/>
      <c r="BX363" s="142"/>
      <c r="BY363" s="142"/>
      <c r="BZ363" s="142"/>
      <c r="CA363" s="142"/>
      <c r="CB363" s="142"/>
      <c r="CC363" s="142"/>
      <c r="CD363" s="142"/>
      <c r="CE363" s="142"/>
      <c r="CF363" s="142"/>
      <c r="CG363" s="142"/>
      <c r="CH363" s="142"/>
      <c r="CI363" s="142"/>
      <c r="CJ363" s="142"/>
      <c r="CK363" s="142"/>
      <c r="CL363" s="142"/>
      <c r="CM363" s="142"/>
      <c r="CN363" s="142"/>
      <c r="CO363" s="142"/>
      <c r="CP363" s="142"/>
      <c r="CQ363" s="142"/>
      <c r="CR363" s="142"/>
      <c r="CS363" s="142"/>
      <c r="CT363" s="142"/>
      <c r="CU363" s="142"/>
      <c r="CV363" s="142"/>
      <c r="CW363" s="142"/>
      <c r="CX363" s="142"/>
      <c r="CY363" s="142"/>
      <c r="CZ363" s="142"/>
      <c r="DA363" s="142"/>
      <c r="DB363" s="142"/>
      <c r="DC363" s="142"/>
      <c r="DD363" s="142"/>
      <c r="DE363" s="142"/>
      <c r="DF363" s="142"/>
      <c r="DG363" s="142"/>
      <c r="DH363" s="142"/>
      <c r="DI363" s="142"/>
      <c r="DJ363" s="142"/>
      <c r="DK363" s="142"/>
      <c r="DL363" s="142"/>
      <c r="DM363" s="142"/>
      <c r="EG363" s="41"/>
      <c r="EH363" s="41"/>
      <c r="EI363" s="41"/>
      <c r="EJ363" s="41"/>
      <c r="EK363" s="41"/>
      <c r="EL363" s="41"/>
      <c r="EM363" s="141"/>
      <c r="EN363" s="41"/>
      <c r="EW363" s="41"/>
      <c r="EX363" s="41"/>
    </row>
    <row r="364" spans="1:154" s="143" customFormat="1" x14ac:dyDescent="0.2">
      <c r="A364" s="41"/>
      <c r="B364" s="139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140"/>
      <c r="AQ364" s="41"/>
      <c r="AR364" s="141"/>
      <c r="AS364" s="117"/>
      <c r="AT364" s="117"/>
      <c r="AU364" s="117"/>
      <c r="AV364" s="142"/>
      <c r="AW364" s="142"/>
      <c r="AX364" s="142"/>
      <c r="AY364" s="142"/>
      <c r="AZ364" s="142"/>
      <c r="BA364" s="142"/>
      <c r="BB364" s="142"/>
      <c r="BC364" s="142"/>
      <c r="BD364" s="142"/>
      <c r="BE364" s="142"/>
      <c r="BF364" s="142"/>
      <c r="BG364" s="142"/>
      <c r="BH364" s="142"/>
      <c r="BI364" s="142"/>
      <c r="BJ364" s="142"/>
      <c r="BK364" s="142"/>
      <c r="BL364" s="142"/>
      <c r="BM364" s="142"/>
      <c r="BN364" s="142"/>
      <c r="BO364" s="142"/>
      <c r="BP364" s="142"/>
      <c r="BQ364" s="142"/>
      <c r="BR364" s="142"/>
      <c r="BS364" s="142"/>
      <c r="BT364" s="142"/>
      <c r="BU364" s="142"/>
      <c r="BV364" s="142"/>
      <c r="BW364" s="142"/>
      <c r="BX364" s="142"/>
      <c r="BY364" s="142"/>
      <c r="BZ364" s="142"/>
      <c r="CA364" s="142"/>
      <c r="CB364" s="142"/>
      <c r="CC364" s="142"/>
      <c r="CD364" s="142"/>
      <c r="CE364" s="142"/>
      <c r="CF364" s="142"/>
      <c r="CG364" s="142"/>
      <c r="CH364" s="142"/>
      <c r="CI364" s="142"/>
      <c r="CJ364" s="142"/>
      <c r="CK364" s="142"/>
      <c r="CL364" s="142"/>
      <c r="CM364" s="142"/>
      <c r="CN364" s="142"/>
      <c r="CO364" s="142"/>
      <c r="CP364" s="142"/>
      <c r="CQ364" s="142"/>
      <c r="CR364" s="142"/>
      <c r="CS364" s="142"/>
      <c r="CT364" s="142"/>
      <c r="CU364" s="142"/>
      <c r="CV364" s="142"/>
      <c r="CW364" s="142"/>
      <c r="CX364" s="142"/>
      <c r="CY364" s="142"/>
      <c r="CZ364" s="142"/>
      <c r="DA364" s="142"/>
      <c r="DB364" s="142"/>
      <c r="DC364" s="142"/>
      <c r="DD364" s="142"/>
      <c r="DE364" s="142"/>
      <c r="DF364" s="142"/>
      <c r="DG364" s="142"/>
      <c r="DH364" s="142"/>
      <c r="DI364" s="142"/>
      <c r="DJ364" s="142"/>
      <c r="DK364" s="142"/>
      <c r="DL364" s="142"/>
      <c r="DM364" s="142"/>
      <c r="EG364" s="41"/>
      <c r="EH364" s="41"/>
      <c r="EI364" s="41"/>
      <c r="EJ364" s="41"/>
      <c r="EK364" s="41"/>
      <c r="EL364" s="41"/>
      <c r="EM364" s="141"/>
      <c r="EN364" s="41"/>
      <c r="EW364" s="41"/>
      <c r="EX364" s="41"/>
    </row>
    <row r="365" spans="1:154" s="143" customFormat="1" x14ac:dyDescent="0.2">
      <c r="A365" s="41"/>
      <c r="B365" s="139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140"/>
      <c r="AQ365" s="41"/>
      <c r="AR365" s="141"/>
      <c r="AS365" s="117"/>
      <c r="AT365" s="117"/>
      <c r="AU365" s="117"/>
      <c r="AV365" s="142"/>
      <c r="AW365" s="142"/>
      <c r="AX365" s="142"/>
      <c r="AY365" s="142"/>
      <c r="AZ365" s="142"/>
      <c r="BA365" s="142"/>
      <c r="BB365" s="142"/>
      <c r="BC365" s="142"/>
      <c r="BD365" s="142"/>
      <c r="BE365" s="142"/>
      <c r="BF365" s="142"/>
      <c r="BG365" s="142"/>
      <c r="BH365" s="142"/>
      <c r="BI365" s="142"/>
      <c r="BJ365" s="142"/>
      <c r="BK365" s="142"/>
      <c r="BL365" s="142"/>
      <c r="BM365" s="142"/>
      <c r="BN365" s="142"/>
      <c r="BO365" s="142"/>
      <c r="BP365" s="142"/>
      <c r="BQ365" s="142"/>
      <c r="BR365" s="142"/>
      <c r="BS365" s="142"/>
      <c r="BT365" s="142"/>
      <c r="BU365" s="142"/>
      <c r="BV365" s="142"/>
      <c r="BW365" s="142"/>
      <c r="BX365" s="142"/>
      <c r="BY365" s="142"/>
      <c r="BZ365" s="142"/>
      <c r="CA365" s="142"/>
      <c r="CB365" s="142"/>
      <c r="CC365" s="142"/>
      <c r="CD365" s="142"/>
      <c r="CE365" s="142"/>
      <c r="CF365" s="142"/>
      <c r="CG365" s="142"/>
      <c r="CH365" s="142"/>
      <c r="CI365" s="142"/>
      <c r="CJ365" s="142"/>
      <c r="CK365" s="142"/>
      <c r="CL365" s="142"/>
      <c r="CM365" s="142"/>
      <c r="CN365" s="142"/>
      <c r="CO365" s="142"/>
      <c r="CP365" s="142"/>
      <c r="CQ365" s="142"/>
      <c r="CR365" s="142"/>
      <c r="CS365" s="142"/>
      <c r="CT365" s="142"/>
      <c r="CU365" s="142"/>
      <c r="CV365" s="142"/>
      <c r="CW365" s="142"/>
      <c r="CX365" s="142"/>
      <c r="CY365" s="142"/>
      <c r="CZ365" s="142"/>
      <c r="DA365" s="142"/>
      <c r="DB365" s="142"/>
      <c r="DC365" s="142"/>
      <c r="DD365" s="142"/>
      <c r="DE365" s="142"/>
      <c r="DF365" s="142"/>
      <c r="DG365" s="142"/>
      <c r="DH365" s="142"/>
      <c r="DI365" s="142"/>
      <c r="DJ365" s="142"/>
      <c r="DK365" s="142"/>
      <c r="DL365" s="142"/>
      <c r="DM365" s="142"/>
      <c r="EG365" s="41"/>
      <c r="EH365" s="41"/>
      <c r="EI365" s="41"/>
      <c r="EJ365" s="41"/>
      <c r="EK365" s="41"/>
      <c r="EL365" s="41"/>
      <c r="EM365" s="141"/>
      <c r="EN365" s="41"/>
      <c r="EW365" s="41"/>
      <c r="EX365" s="41"/>
    </row>
    <row r="366" spans="1:154" s="143" customFormat="1" x14ac:dyDescent="0.2">
      <c r="A366" s="41"/>
      <c r="B366" s="139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140"/>
      <c r="AQ366" s="41"/>
      <c r="AR366" s="141"/>
      <c r="AS366" s="117"/>
      <c r="AT366" s="117"/>
      <c r="AU366" s="117"/>
      <c r="AV366" s="142"/>
      <c r="AW366" s="142"/>
      <c r="AX366" s="142"/>
      <c r="AY366" s="142"/>
      <c r="AZ366" s="142"/>
      <c r="BA366" s="142"/>
      <c r="BB366" s="142"/>
      <c r="BC366" s="142"/>
      <c r="BD366" s="142"/>
      <c r="BE366" s="142"/>
      <c r="BF366" s="142"/>
      <c r="BG366" s="142"/>
      <c r="BH366" s="142"/>
      <c r="BI366" s="142"/>
      <c r="BJ366" s="142"/>
      <c r="BK366" s="142"/>
      <c r="BL366" s="142"/>
      <c r="BM366" s="142"/>
      <c r="BN366" s="142"/>
      <c r="BO366" s="142"/>
      <c r="BP366" s="142"/>
      <c r="BQ366" s="142"/>
      <c r="BR366" s="142"/>
      <c r="BS366" s="142"/>
      <c r="BT366" s="142"/>
      <c r="BU366" s="142"/>
      <c r="BV366" s="142"/>
      <c r="BW366" s="142"/>
      <c r="BX366" s="142"/>
      <c r="BY366" s="142"/>
      <c r="BZ366" s="142"/>
      <c r="CA366" s="142"/>
      <c r="CB366" s="142"/>
      <c r="CC366" s="142"/>
      <c r="CD366" s="142"/>
      <c r="CE366" s="142"/>
      <c r="CF366" s="142"/>
      <c r="CG366" s="142"/>
      <c r="CH366" s="142"/>
      <c r="CI366" s="142"/>
      <c r="CJ366" s="142"/>
      <c r="CK366" s="142"/>
      <c r="CL366" s="142"/>
      <c r="CM366" s="142"/>
      <c r="CN366" s="142"/>
      <c r="CO366" s="142"/>
      <c r="CP366" s="142"/>
      <c r="CQ366" s="142"/>
      <c r="CR366" s="142"/>
      <c r="CS366" s="142"/>
      <c r="CT366" s="142"/>
      <c r="CU366" s="142"/>
      <c r="CV366" s="142"/>
      <c r="CW366" s="142"/>
      <c r="CX366" s="142"/>
      <c r="CY366" s="142"/>
      <c r="CZ366" s="142"/>
      <c r="DA366" s="142"/>
      <c r="DB366" s="142"/>
      <c r="DC366" s="142"/>
      <c r="DD366" s="142"/>
      <c r="DE366" s="142"/>
      <c r="DF366" s="142"/>
      <c r="DG366" s="142"/>
      <c r="DH366" s="142"/>
      <c r="DI366" s="142"/>
      <c r="DJ366" s="142"/>
      <c r="DK366" s="142"/>
      <c r="DL366" s="142"/>
      <c r="DM366" s="142"/>
      <c r="EG366" s="41"/>
      <c r="EH366" s="41"/>
      <c r="EI366" s="41"/>
      <c r="EJ366" s="41"/>
      <c r="EK366" s="41"/>
      <c r="EL366" s="41"/>
      <c r="EM366" s="141"/>
      <c r="EN366" s="41"/>
      <c r="EW366" s="41"/>
      <c r="EX366" s="41"/>
    </row>
    <row r="367" spans="1:154" s="143" customFormat="1" x14ac:dyDescent="0.2">
      <c r="A367" s="41"/>
      <c r="B367" s="139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140"/>
      <c r="AQ367" s="41"/>
      <c r="AR367" s="141"/>
      <c r="AS367" s="117"/>
      <c r="AT367" s="117"/>
      <c r="AU367" s="117"/>
      <c r="AV367" s="142"/>
      <c r="AW367" s="142"/>
      <c r="AX367" s="142"/>
      <c r="AY367" s="142"/>
      <c r="AZ367" s="142"/>
      <c r="BA367" s="142"/>
      <c r="BB367" s="142"/>
      <c r="BC367" s="142"/>
      <c r="BD367" s="142"/>
      <c r="BE367" s="142"/>
      <c r="BF367" s="142"/>
      <c r="BG367" s="142"/>
      <c r="BH367" s="142"/>
      <c r="BI367" s="142"/>
      <c r="BJ367" s="142"/>
      <c r="BK367" s="142"/>
      <c r="BL367" s="142"/>
      <c r="BM367" s="142"/>
      <c r="BN367" s="142"/>
      <c r="BO367" s="142"/>
      <c r="BP367" s="142"/>
      <c r="BQ367" s="142"/>
      <c r="BR367" s="142"/>
      <c r="BS367" s="142"/>
      <c r="BT367" s="142"/>
      <c r="BU367" s="142"/>
      <c r="BV367" s="142"/>
      <c r="BW367" s="142"/>
      <c r="BX367" s="142"/>
      <c r="BY367" s="142"/>
      <c r="BZ367" s="142"/>
      <c r="CA367" s="142"/>
      <c r="CB367" s="142"/>
      <c r="CC367" s="142"/>
      <c r="CD367" s="142"/>
      <c r="CE367" s="142"/>
      <c r="CF367" s="142"/>
      <c r="CG367" s="142"/>
      <c r="CH367" s="142"/>
      <c r="CI367" s="142"/>
      <c r="CJ367" s="142"/>
      <c r="CK367" s="142"/>
      <c r="CL367" s="142"/>
      <c r="CM367" s="142"/>
      <c r="CN367" s="142"/>
      <c r="CO367" s="142"/>
      <c r="CP367" s="142"/>
      <c r="CQ367" s="142"/>
      <c r="CR367" s="142"/>
      <c r="CS367" s="142"/>
      <c r="CT367" s="142"/>
      <c r="CU367" s="142"/>
      <c r="CV367" s="142"/>
      <c r="CW367" s="142"/>
      <c r="CX367" s="142"/>
      <c r="CY367" s="142"/>
      <c r="CZ367" s="142"/>
      <c r="DA367" s="142"/>
      <c r="DB367" s="142"/>
      <c r="DC367" s="142"/>
      <c r="DD367" s="142"/>
      <c r="DE367" s="142"/>
      <c r="DF367" s="142"/>
      <c r="DG367" s="142"/>
      <c r="DH367" s="142"/>
      <c r="DI367" s="142"/>
      <c r="DJ367" s="142"/>
      <c r="DK367" s="142"/>
      <c r="DL367" s="142"/>
      <c r="DM367" s="142"/>
      <c r="EG367" s="41"/>
      <c r="EH367" s="41"/>
      <c r="EI367" s="41"/>
      <c r="EJ367" s="41"/>
      <c r="EK367" s="41"/>
      <c r="EL367" s="41"/>
      <c r="EM367" s="141"/>
      <c r="EN367" s="41"/>
      <c r="EW367" s="41"/>
      <c r="EX367" s="41"/>
    </row>
    <row r="368" spans="1:154" s="143" customFormat="1" x14ac:dyDescent="0.2">
      <c r="A368" s="41"/>
      <c r="B368" s="139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  <c r="AP368" s="140"/>
      <c r="AQ368" s="41"/>
      <c r="AR368" s="141"/>
      <c r="AS368" s="117"/>
      <c r="AT368" s="117"/>
      <c r="AU368" s="117"/>
      <c r="AV368" s="142"/>
      <c r="AW368" s="142"/>
      <c r="AX368" s="142"/>
      <c r="AY368" s="142"/>
      <c r="AZ368" s="142"/>
      <c r="BA368" s="142"/>
      <c r="BB368" s="142"/>
      <c r="BC368" s="142"/>
      <c r="BD368" s="142"/>
      <c r="BE368" s="142"/>
      <c r="BF368" s="142"/>
      <c r="BG368" s="142"/>
      <c r="BH368" s="142"/>
      <c r="BI368" s="142"/>
      <c r="BJ368" s="142"/>
      <c r="BK368" s="142"/>
      <c r="BL368" s="142"/>
      <c r="BM368" s="142"/>
      <c r="BN368" s="142"/>
      <c r="BO368" s="142"/>
      <c r="BP368" s="142"/>
      <c r="BQ368" s="142"/>
      <c r="BR368" s="142"/>
      <c r="BS368" s="142"/>
      <c r="BT368" s="142"/>
      <c r="BU368" s="142"/>
      <c r="BV368" s="142"/>
      <c r="BW368" s="142"/>
      <c r="BX368" s="142"/>
      <c r="BY368" s="142"/>
      <c r="BZ368" s="142"/>
      <c r="CA368" s="142"/>
      <c r="CB368" s="142"/>
      <c r="CC368" s="142"/>
      <c r="CD368" s="142"/>
      <c r="CE368" s="142"/>
      <c r="CF368" s="142"/>
      <c r="CG368" s="142"/>
      <c r="CH368" s="142"/>
      <c r="CI368" s="142"/>
      <c r="CJ368" s="142"/>
      <c r="CK368" s="142"/>
      <c r="CL368" s="142"/>
      <c r="CM368" s="142"/>
      <c r="CN368" s="142"/>
      <c r="CO368" s="142"/>
      <c r="CP368" s="142"/>
      <c r="CQ368" s="142"/>
      <c r="CR368" s="142"/>
      <c r="CS368" s="142"/>
      <c r="CT368" s="142"/>
      <c r="CU368" s="142"/>
      <c r="CV368" s="142"/>
      <c r="CW368" s="142"/>
      <c r="CX368" s="142"/>
      <c r="CY368" s="142"/>
      <c r="CZ368" s="142"/>
      <c r="DA368" s="142"/>
      <c r="DB368" s="142"/>
      <c r="DC368" s="142"/>
      <c r="DD368" s="142"/>
      <c r="DE368" s="142"/>
      <c r="DF368" s="142"/>
      <c r="DG368" s="142"/>
      <c r="DH368" s="142"/>
      <c r="DI368" s="142"/>
      <c r="DJ368" s="142"/>
      <c r="DK368" s="142"/>
      <c r="DL368" s="142"/>
      <c r="DM368" s="142"/>
      <c r="EG368" s="41"/>
      <c r="EH368" s="41"/>
      <c r="EI368" s="41"/>
      <c r="EJ368" s="41"/>
      <c r="EK368" s="41"/>
      <c r="EL368" s="41"/>
      <c r="EM368" s="141"/>
      <c r="EN368" s="41"/>
      <c r="EW368" s="41"/>
      <c r="EX368" s="41"/>
    </row>
    <row r="369" spans="1:154" s="143" customFormat="1" x14ac:dyDescent="0.2">
      <c r="A369" s="41"/>
      <c r="B369" s="139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  <c r="AP369" s="140"/>
      <c r="AQ369" s="41"/>
      <c r="AR369" s="141"/>
      <c r="AS369" s="117"/>
      <c r="AT369" s="117"/>
      <c r="AU369" s="117"/>
      <c r="AV369" s="142"/>
      <c r="AW369" s="142"/>
      <c r="AX369" s="142"/>
      <c r="AY369" s="142"/>
      <c r="AZ369" s="142"/>
      <c r="BA369" s="142"/>
      <c r="BB369" s="142"/>
      <c r="BC369" s="142"/>
      <c r="BD369" s="142"/>
      <c r="BE369" s="142"/>
      <c r="BF369" s="142"/>
      <c r="BG369" s="142"/>
      <c r="BH369" s="142"/>
      <c r="BI369" s="142"/>
      <c r="BJ369" s="142"/>
      <c r="BK369" s="142"/>
      <c r="BL369" s="142"/>
      <c r="BM369" s="142"/>
      <c r="BN369" s="142"/>
      <c r="BO369" s="142"/>
      <c r="BP369" s="142"/>
      <c r="BQ369" s="142"/>
      <c r="BR369" s="142"/>
      <c r="BS369" s="142"/>
      <c r="BT369" s="142"/>
      <c r="BU369" s="142"/>
      <c r="BV369" s="142"/>
      <c r="BW369" s="142"/>
      <c r="BX369" s="142"/>
      <c r="BY369" s="142"/>
      <c r="BZ369" s="142"/>
      <c r="CA369" s="142"/>
      <c r="CB369" s="142"/>
      <c r="CC369" s="142"/>
      <c r="CD369" s="142"/>
      <c r="CE369" s="142"/>
      <c r="CF369" s="142"/>
      <c r="CG369" s="142"/>
      <c r="CH369" s="142"/>
      <c r="CI369" s="142"/>
      <c r="CJ369" s="142"/>
      <c r="CK369" s="142"/>
      <c r="CL369" s="142"/>
      <c r="CM369" s="142"/>
      <c r="CN369" s="142"/>
      <c r="CO369" s="142"/>
      <c r="CP369" s="142"/>
      <c r="CQ369" s="142"/>
      <c r="CR369" s="142"/>
      <c r="CS369" s="142"/>
      <c r="CT369" s="142"/>
      <c r="CU369" s="142"/>
      <c r="CV369" s="142"/>
      <c r="CW369" s="142"/>
      <c r="CX369" s="142"/>
      <c r="CY369" s="142"/>
      <c r="CZ369" s="142"/>
      <c r="DA369" s="142"/>
      <c r="DB369" s="142"/>
      <c r="DC369" s="142"/>
      <c r="DD369" s="142"/>
      <c r="DE369" s="142"/>
      <c r="DF369" s="142"/>
      <c r="DG369" s="142"/>
      <c r="DH369" s="142"/>
      <c r="DI369" s="142"/>
      <c r="DJ369" s="142"/>
      <c r="DK369" s="142"/>
      <c r="DL369" s="142"/>
      <c r="DM369" s="142"/>
      <c r="EG369" s="41"/>
      <c r="EH369" s="41"/>
      <c r="EI369" s="41"/>
      <c r="EJ369" s="41"/>
      <c r="EK369" s="41"/>
      <c r="EL369" s="41"/>
      <c r="EM369" s="141"/>
      <c r="EN369" s="41"/>
      <c r="EW369" s="41"/>
      <c r="EX369" s="41"/>
    </row>
    <row r="370" spans="1:154" s="143" customFormat="1" x14ac:dyDescent="0.2">
      <c r="A370" s="41"/>
      <c r="B370" s="139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  <c r="AP370" s="140"/>
      <c r="AQ370" s="41"/>
      <c r="AR370" s="141"/>
      <c r="AS370" s="117"/>
      <c r="AT370" s="117"/>
      <c r="AU370" s="117"/>
      <c r="AV370" s="142"/>
      <c r="AW370" s="142"/>
      <c r="AX370" s="142"/>
      <c r="AY370" s="142"/>
      <c r="AZ370" s="142"/>
      <c r="BA370" s="142"/>
      <c r="BB370" s="142"/>
      <c r="BC370" s="142"/>
      <c r="BD370" s="142"/>
      <c r="BE370" s="142"/>
      <c r="BF370" s="142"/>
      <c r="BG370" s="142"/>
      <c r="BH370" s="142"/>
      <c r="BI370" s="142"/>
      <c r="BJ370" s="142"/>
      <c r="BK370" s="142"/>
      <c r="BL370" s="142"/>
      <c r="BM370" s="142"/>
      <c r="BN370" s="142"/>
      <c r="BO370" s="142"/>
      <c r="BP370" s="142"/>
      <c r="BQ370" s="142"/>
      <c r="BR370" s="142"/>
      <c r="BS370" s="142"/>
      <c r="BT370" s="142"/>
      <c r="BU370" s="142"/>
      <c r="BV370" s="142"/>
      <c r="BW370" s="142"/>
      <c r="BX370" s="142"/>
      <c r="BY370" s="142"/>
      <c r="BZ370" s="142"/>
      <c r="CA370" s="142"/>
      <c r="CB370" s="142"/>
      <c r="CC370" s="142"/>
      <c r="CD370" s="142"/>
      <c r="CE370" s="142"/>
      <c r="CF370" s="142"/>
      <c r="CG370" s="142"/>
      <c r="CH370" s="142"/>
      <c r="CI370" s="142"/>
      <c r="CJ370" s="142"/>
      <c r="CK370" s="142"/>
      <c r="CL370" s="142"/>
      <c r="CM370" s="142"/>
      <c r="CN370" s="142"/>
      <c r="CO370" s="142"/>
      <c r="CP370" s="142"/>
      <c r="CQ370" s="142"/>
      <c r="CR370" s="142"/>
      <c r="CS370" s="142"/>
      <c r="CT370" s="142"/>
      <c r="CU370" s="142"/>
      <c r="CV370" s="142"/>
      <c r="CW370" s="142"/>
      <c r="CX370" s="142"/>
      <c r="CY370" s="142"/>
      <c r="CZ370" s="142"/>
      <c r="DA370" s="142"/>
      <c r="DB370" s="142"/>
      <c r="DC370" s="142"/>
      <c r="DD370" s="142"/>
      <c r="DE370" s="142"/>
      <c r="DF370" s="142"/>
      <c r="DG370" s="142"/>
      <c r="DH370" s="142"/>
      <c r="DI370" s="142"/>
      <c r="DJ370" s="142"/>
      <c r="DK370" s="142"/>
      <c r="DL370" s="142"/>
      <c r="DM370" s="142"/>
      <c r="EG370" s="41"/>
      <c r="EH370" s="41"/>
      <c r="EI370" s="41"/>
      <c r="EJ370" s="41"/>
      <c r="EK370" s="41"/>
      <c r="EL370" s="41"/>
      <c r="EM370" s="141"/>
      <c r="EN370" s="41"/>
      <c r="EW370" s="41"/>
      <c r="EX370" s="41"/>
    </row>
    <row r="371" spans="1:154" s="143" customFormat="1" x14ac:dyDescent="0.2">
      <c r="A371" s="41"/>
      <c r="B371" s="139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  <c r="AP371" s="140"/>
      <c r="AQ371" s="41"/>
      <c r="AR371" s="141"/>
      <c r="AS371" s="117"/>
      <c r="AT371" s="117"/>
      <c r="AU371" s="117"/>
      <c r="AV371" s="142"/>
      <c r="AW371" s="142"/>
      <c r="AX371" s="142"/>
      <c r="AY371" s="142"/>
      <c r="AZ371" s="142"/>
      <c r="BA371" s="142"/>
      <c r="BB371" s="142"/>
      <c r="BC371" s="142"/>
      <c r="BD371" s="142"/>
      <c r="BE371" s="142"/>
      <c r="BF371" s="142"/>
      <c r="BG371" s="142"/>
      <c r="BH371" s="142"/>
      <c r="BI371" s="142"/>
      <c r="BJ371" s="142"/>
      <c r="BK371" s="142"/>
      <c r="BL371" s="142"/>
      <c r="BM371" s="142"/>
      <c r="BN371" s="142"/>
      <c r="BO371" s="142"/>
      <c r="BP371" s="142"/>
      <c r="BQ371" s="142"/>
      <c r="BR371" s="142"/>
      <c r="BS371" s="142"/>
      <c r="BT371" s="142"/>
      <c r="BU371" s="142"/>
      <c r="BV371" s="142"/>
      <c r="BW371" s="142"/>
      <c r="BX371" s="142"/>
      <c r="BY371" s="142"/>
      <c r="BZ371" s="142"/>
      <c r="CA371" s="142"/>
      <c r="CB371" s="142"/>
      <c r="CC371" s="142"/>
      <c r="CD371" s="142"/>
      <c r="CE371" s="142"/>
      <c r="CF371" s="142"/>
      <c r="CG371" s="142"/>
      <c r="CH371" s="142"/>
      <c r="CI371" s="142"/>
      <c r="CJ371" s="142"/>
      <c r="CK371" s="142"/>
      <c r="CL371" s="142"/>
      <c r="CM371" s="142"/>
      <c r="CN371" s="142"/>
      <c r="CO371" s="142"/>
      <c r="CP371" s="142"/>
      <c r="CQ371" s="142"/>
      <c r="CR371" s="142"/>
      <c r="CS371" s="142"/>
      <c r="CT371" s="142"/>
      <c r="CU371" s="142"/>
      <c r="CV371" s="142"/>
      <c r="CW371" s="142"/>
      <c r="CX371" s="142"/>
      <c r="CY371" s="142"/>
      <c r="CZ371" s="142"/>
      <c r="DA371" s="142"/>
      <c r="DB371" s="142"/>
      <c r="DC371" s="142"/>
      <c r="DD371" s="142"/>
      <c r="DE371" s="142"/>
      <c r="DF371" s="142"/>
      <c r="DG371" s="142"/>
      <c r="DH371" s="142"/>
      <c r="DI371" s="142"/>
      <c r="DJ371" s="142"/>
      <c r="DK371" s="142"/>
      <c r="DL371" s="142"/>
      <c r="DM371" s="142"/>
      <c r="EG371" s="41"/>
      <c r="EH371" s="41"/>
      <c r="EI371" s="41"/>
      <c r="EJ371" s="41"/>
      <c r="EK371" s="41"/>
      <c r="EL371" s="41"/>
      <c r="EM371" s="141"/>
      <c r="EN371" s="41"/>
      <c r="EW371" s="41"/>
      <c r="EX371" s="41"/>
    </row>
    <row r="372" spans="1:154" s="143" customFormat="1" x14ac:dyDescent="0.2">
      <c r="A372" s="41"/>
      <c r="B372" s="139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  <c r="AP372" s="140"/>
      <c r="AQ372" s="41"/>
      <c r="AR372" s="141"/>
      <c r="AS372" s="117"/>
      <c r="AT372" s="117"/>
      <c r="AU372" s="117"/>
      <c r="AV372" s="142"/>
      <c r="AW372" s="142"/>
      <c r="AX372" s="142"/>
      <c r="AY372" s="142"/>
      <c r="AZ372" s="142"/>
      <c r="BA372" s="142"/>
      <c r="BB372" s="142"/>
      <c r="BC372" s="142"/>
      <c r="BD372" s="142"/>
      <c r="BE372" s="142"/>
      <c r="BF372" s="142"/>
      <c r="BG372" s="142"/>
      <c r="BH372" s="142"/>
      <c r="BI372" s="142"/>
      <c r="BJ372" s="142"/>
      <c r="BK372" s="142"/>
      <c r="BL372" s="142"/>
      <c r="BM372" s="142"/>
      <c r="BN372" s="142"/>
      <c r="BO372" s="142"/>
      <c r="BP372" s="142"/>
      <c r="BQ372" s="142"/>
      <c r="BR372" s="142"/>
      <c r="BS372" s="142"/>
      <c r="BT372" s="142"/>
      <c r="BU372" s="142"/>
      <c r="BV372" s="142"/>
      <c r="BW372" s="142"/>
      <c r="BX372" s="142"/>
      <c r="BY372" s="142"/>
      <c r="BZ372" s="142"/>
      <c r="CA372" s="142"/>
      <c r="CB372" s="142"/>
      <c r="CC372" s="142"/>
      <c r="CD372" s="142"/>
      <c r="CE372" s="142"/>
      <c r="CF372" s="142"/>
      <c r="CG372" s="142"/>
      <c r="CH372" s="142"/>
      <c r="CI372" s="142"/>
      <c r="CJ372" s="142"/>
      <c r="CK372" s="142"/>
      <c r="CL372" s="142"/>
      <c r="CM372" s="142"/>
      <c r="CN372" s="142"/>
      <c r="CO372" s="142"/>
      <c r="CP372" s="142"/>
      <c r="CQ372" s="142"/>
      <c r="CR372" s="142"/>
      <c r="CS372" s="142"/>
      <c r="CT372" s="142"/>
      <c r="CU372" s="142"/>
      <c r="CV372" s="142"/>
      <c r="CW372" s="142"/>
      <c r="CX372" s="142"/>
      <c r="CY372" s="142"/>
      <c r="CZ372" s="142"/>
      <c r="DA372" s="142"/>
      <c r="DB372" s="142"/>
      <c r="DC372" s="142"/>
      <c r="DD372" s="142"/>
      <c r="DE372" s="142"/>
      <c r="DF372" s="142"/>
      <c r="DG372" s="142"/>
      <c r="DH372" s="142"/>
      <c r="DI372" s="142"/>
      <c r="DJ372" s="142"/>
      <c r="DK372" s="142"/>
      <c r="DL372" s="142"/>
      <c r="DM372" s="142"/>
      <c r="EG372" s="41"/>
      <c r="EH372" s="41"/>
      <c r="EI372" s="41"/>
      <c r="EJ372" s="41"/>
      <c r="EK372" s="41"/>
      <c r="EL372" s="41"/>
      <c r="EM372" s="141"/>
      <c r="EN372" s="41"/>
      <c r="EW372" s="41"/>
      <c r="EX372" s="41"/>
    </row>
    <row r="373" spans="1:154" s="143" customFormat="1" x14ac:dyDescent="0.2">
      <c r="A373" s="41"/>
      <c r="B373" s="139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  <c r="AP373" s="140"/>
      <c r="AQ373" s="41"/>
      <c r="AR373" s="141"/>
      <c r="AS373" s="117"/>
      <c r="AT373" s="117"/>
      <c r="AU373" s="117"/>
      <c r="AV373" s="142"/>
      <c r="AW373" s="142"/>
      <c r="AX373" s="142"/>
      <c r="AY373" s="142"/>
      <c r="AZ373" s="142"/>
      <c r="BA373" s="142"/>
      <c r="BB373" s="142"/>
      <c r="BC373" s="142"/>
      <c r="BD373" s="142"/>
      <c r="BE373" s="142"/>
      <c r="BF373" s="142"/>
      <c r="BG373" s="142"/>
      <c r="BH373" s="142"/>
      <c r="BI373" s="142"/>
      <c r="BJ373" s="142"/>
      <c r="BK373" s="142"/>
      <c r="BL373" s="142"/>
      <c r="BM373" s="142"/>
      <c r="BN373" s="142"/>
      <c r="BO373" s="142"/>
      <c r="BP373" s="142"/>
      <c r="BQ373" s="142"/>
      <c r="BR373" s="142"/>
      <c r="BS373" s="142"/>
      <c r="BT373" s="142"/>
      <c r="BU373" s="142"/>
      <c r="BV373" s="142"/>
      <c r="BW373" s="142"/>
      <c r="BX373" s="142"/>
      <c r="BY373" s="142"/>
      <c r="BZ373" s="142"/>
      <c r="CA373" s="142"/>
      <c r="CB373" s="142"/>
      <c r="CC373" s="142"/>
      <c r="CD373" s="142"/>
      <c r="CE373" s="142"/>
      <c r="CF373" s="142"/>
      <c r="CG373" s="142"/>
      <c r="CH373" s="142"/>
      <c r="CI373" s="142"/>
      <c r="CJ373" s="142"/>
      <c r="CK373" s="142"/>
      <c r="CL373" s="142"/>
      <c r="CM373" s="142"/>
      <c r="CN373" s="142"/>
      <c r="CO373" s="142"/>
      <c r="CP373" s="142"/>
      <c r="CQ373" s="142"/>
      <c r="CR373" s="142"/>
      <c r="CS373" s="142"/>
      <c r="CT373" s="142"/>
      <c r="CU373" s="142"/>
      <c r="CV373" s="142"/>
      <c r="CW373" s="142"/>
      <c r="CX373" s="142"/>
      <c r="CY373" s="142"/>
      <c r="CZ373" s="142"/>
      <c r="DA373" s="142"/>
      <c r="DB373" s="142"/>
      <c r="DC373" s="142"/>
      <c r="DD373" s="142"/>
      <c r="DE373" s="142"/>
      <c r="DF373" s="142"/>
      <c r="DG373" s="142"/>
      <c r="DH373" s="142"/>
      <c r="DI373" s="142"/>
      <c r="DJ373" s="142"/>
      <c r="DK373" s="142"/>
      <c r="DL373" s="142"/>
      <c r="DM373" s="142"/>
      <c r="EG373" s="41"/>
      <c r="EH373" s="41"/>
      <c r="EI373" s="41"/>
      <c r="EJ373" s="41"/>
      <c r="EK373" s="41"/>
      <c r="EL373" s="41"/>
      <c r="EM373" s="141"/>
      <c r="EN373" s="41"/>
      <c r="EW373" s="41"/>
      <c r="EX373" s="41"/>
    </row>
    <row r="374" spans="1:154" s="143" customFormat="1" x14ac:dyDescent="0.2">
      <c r="A374" s="41"/>
      <c r="B374" s="139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  <c r="AP374" s="140"/>
      <c r="AQ374" s="41"/>
      <c r="AR374" s="141"/>
      <c r="AS374" s="117"/>
      <c r="AT374" s="117"/>
      <c r="AU374" s="117"/>
      <c r="AV374" s="142"/>
      <c r="AW374" s="142"/>
      <c r="AX374" s="142"/>
      <c r="AY374" s="142"/>
      <c r="AZ374" s="142"/>
      <c r="BA374" s="142"/>
      <c r="BB374" s="142"/>
      <c r="BC374" s="142"/>
      <c r="BD374" s="142"/>
      <c r="BE374" s="142"/>
      <c r="BF374" s="142"/>
      <c r="BG374" s="142"/>
      <c r="BH374" s="142"/>
      <c r="BI374" s="142"/>
      <c r="BJ374" s="142"/>
      <c r="BK374" s="142"/>
      <c r="BL374" s="142"/>
      <c r="BM374" s="142"/>
      <c r="BN374" s="142"/>
      <c r="BO374" s="142"/>
      <c r="BP374" s="142"/>
      <c r="BQ374" s="142"/>
      <c r="BR374" s="142"/>
      <c r="BS374" s="142"/>
      <c r="BT374" s="142"/>
      <c r="BU374" s="142"/>
      <c r="BV374" s="142"/>
      <c r="BW374" s="142"/>
      <c r="BX374" s="142"/>
      <c r="BY374" s="142"/>
      <c r="BZ374" s="142"/>
      <c r="CA374" s="142"/>
      <c r="CB374" s="142"/>
      <c r="CC374" s="142"/>
      <c r="CD374" s="142"/>
      <c r="CE374" s="142"/>
      <c r="CF374" s="142"/>
      <c r="CG374" s="142"/>
      <c r="CH374" s="142"/>
      <c r="CI374" s="142"/>
      <c r="CJ374" s="142"/>
      <c r="CK374" s="142"/>
      <c r="CL374" s="142"/>
      <c r="CM374" s="142"/>
      <c r="CN374" s="142"/>
      <c r="CO374" s="142"/>
      <c r="CP374" s="142"/>
      <c r="CQ374" s="142"/>
      <c r="CR374" s="142"/>
      <c r="CS374" s="142"/>
      <c r="CT374" s="142"/>
      <c r="CU374" s="142"/>
      <c r="CV374" s="142"/>
      <c r="CW374" s="142"/>
      <c r="CX374" s="142"/>
      <c r="CY374" s="142"/>
      <c r="CZ374" s="142"/>
      <c r="DA374" s="142"/>
      <c r="DB374" s="142"/>
      <c r="DC374" s="142"/>
      <c r="DD374" s="142"/>
      <c r="DE374" s="142"/>
      <c r="DF374" s="142"/>
      <c r="DG374" s="142"/>
      <c r="DH374" s="142"/>
      <c r="DI374" s="142"/>
      <c r="DJ374" s="142"/>
      <c r="DK374" s="142"/>
      <c r="DL374" s="142"/>
      <c r="DM374" s="142"/>
      <c r="EG374" s="41"/>
      <c r="EH374" s="41"/>
      <c r="EI374" s="41"/>
      <c r="EJ374" s="41"/>
      <c r="EK374" s="41"/>
      <c r="EL374" s="41"/>
      <c r="EM374" s="141"/>
      <c r="EN374" s="41"/>
      <c r="EW374" s="41"/>
      <c r="EX374" s="41"/>
    </row>
    <row r="375" spans="1:154" s="143" customFormat="1" x14ac:dyDescent="0.2">
      <c r="A375" s="41"/>
      <c r="B375" s="139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  <c r="AP375" s="140"/>
      <c r="AQ375" s="41"/>
      <c r="AR375" s="141"/>
      <c r="AS375" s="117"/>
      <c r="AT375" s="117"/>
      <c r="AU375" s="117"/>
      <c r="AV375" s="142"/>
      <c r="AW375" s="142"/>
      <c r="AX375" s="142"/>
      <c r="AY375" s="142"/>
      <c r="AZ375" s="142"/>
      <c r="BA375" s="142"/>
      <c r="BB375" s="142"/>
      <c r="BC375" s="142"/>
      <c r="BD375" s="142"/>
      <c r="BE375" s="142"/>
      <c r="BF375" s="142"/>
      <c r="BG375" s="142"/>
      <c r="BH375" s="142"/>
      <c r="BI375" s="142"/>
      <c r="BJ375" s="142"/>
      <c r="BK375" s="142"/>
      <c r="BL375" s="142"/>
      <c r="BM375" s="142"/>
      <c r="BN375" s="142"/>
      <c r="BO375" s="142"/>
      <c r="BP375" s="142"/>
      <c r="BQ375" s="142"/>
      <c r="BR375" s="142"/>
      <c r="BS375" s="142"/>
      <c r="BT375" s="142"/>
      <c r="BU375" s="142"/>
      <c r="BV375" s="142"/>
      <c r="BW375" s="142"/>
      <c r="BX375" s="142"/>
      <c r="BY375" s="142"/>
      <c r="BZ375" s="142"/>
      <c r="CA375" s="142"/>
      <c r="CB375" s="142"/>
      <c r="CC375" s="142"/>
      <c r="CD375" s="142"/>
      <c r="CE375" s="142"/>
      <c r="CF375" s="142"/>
      <c r="CG375" s="142"/>
      <c r="CH375" s="142"/>
      <c r="CI375" s="142"/>
      <c r="CJ375" s="142"/>
      <c r="CK375" s="142"/>
      <c r="CL375" s="142"/>
      <c r="CM375" s="142"/>
      <c r="CN375" s="142"/>
      <c r="CO375" s="142"/>
      <c r="CP375" s="142"/>
      <c r="CQ375" s="142"/>
      <c r="CR375" s="142"/>
      <c r="CS375" s="142"/>
      <c r="CT375" s="142"/>
      <c r="CU375" s="142"/>
      <c r="CV375" s="142"/>
      <c r="CW375" s="142"/>
      <c r="CX375" s="142"/>
      <c r="CY375" s="142"/>
      <c r="CZ375" s="142"/>
      <c r="DA375" s="142"/>
      <c r="DB375" s="142"/>
      <c r="DC375" s="142"/>
      <c r="DD375" s="142"/>
      <c r="DE375" s="142"/>
      <c r="DF375" s="142"/>
      <c r="DG375" s="142"/>
      <c r="DH375" s="142"/>
      <c r="DI375" s="142"/>
      <c r="DJ375" s="142"/>
      <c r="DK375" s="142"/>
      <c r="DL375" s="142"/>
      <c r="DM375" s="142"/>
      <c r="EG375" s="41"/>
      <c r="EH375" s="41"/>
      <c r="EI375" s="41"/>
      <c r="EJ375" s="41"/>
      <c r="EK375" s="41"/>
      <c r="EL375" s="41"/>
      <c r="EM375" s="141"/>
      <c r="EN375" s="41"/>
      <c r="EW375" s="41"/>
      <c r="EX375" s="41"/>
    </row>
    <row r="376" spans="1:154" s="143" customFormat="1" x14ac:dyDescent="0.2">
      <c r="A376" s="41"/>
      <c r="B376" s="139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  <c r="AP376" s="140"/>
      <c r="AQ376" s="41"/>
      <c r="AR376" s="141"/>
      <c r="AS376" s="117"/>
      <c r="AT376" s="117"/>
      <c r="AU376" s="117"/>
      <c r="AV376" s="142"/>
      <c r="AW376" s="142"/>
      <c r="AX376" s="142"/>
      <c r="AY376" s="142"/>
      <c r="AZ376" s="142"/>
      <c r="BA376" s="142"/>
      <c r="BB376" s="142"/>
      <c r="BC376" s="142"/>
      <c r="BD376" s="142"/>
      <c r="BE376" s="142"/>
      <c r="BF376" s="142"/>
      <c r="BG376" s="142"/>
      <c r="BH376" s="142"/>
      <c r="BI376" s="142"/>
      <c r="BJ376" s="142"/>
      <c r="BK376" s="142"/>
      <c r="BL376" s="142"/>
      <c r="BM376" s="142"/>
      <c r="BN376" s="142"/>
      <c r="BO376" s="142"/>
      <c r="BP376" s="142"/>
      <c r="BQ376" s="142"/>
      <c r="BR376" s="142"/>
      <c r="BS376" s="142"/>
      <c r="BT376" s="142"/>
      <c r="BU376" s="142"/>
      <c r="BV376" s="142"/>
      <c r="BW376" s="142"/>
      <c r="BX376" s="142"/>
      <c r="BY376" s="142"/>
      <c r="BZ376" s="142"/>
      <c r="CA376" s="142"/>
      <c r="CB376" s="142"/>
      <c r="CC376" s="142"/>
      <c r="CD376" s="142"/>
      <c r="CE376" s="142"/>
      <c r="CF376" s="142"/>
      <c r="CG376" s="142"/>
      <c r="CH376" s="142"/>
      <c r="CI376" s="142"/>
      <c r="CJ376" s="142"/>
      <c r="CK376" s="142"/>
      <c r="CL376" s="142"/>
      <c r="CM376" s="142"/>
      <c r="CN376" s="142"/>
      <c r="CO376" s="142"/>
      <c r="CP376" s="142"/>
      <c r="CQ376" s="142"/>
      <c r="CR376" s="142"/>
      <c r="CS376" s="142"/>
      <c r="CT376" s="142"/>
      <c r="CU376" s="142"/>
      <c r="CV376" s="142"/>
      <c r="CW376" s="142"/>
      <c r="CX376" s="142"/>
      <c r="CY376" s="142"/>
      <c r="CZ376" s="142"/>
      <c r="DA376" s="142"/>
      <c r="DB376" s="142"/>
      <c r="DC376" s="142"/>
      <c r="DD376" s="142"/>
      <c r="DE376" s="142"/>
      <c r="DF376" s="142"/>
      <c r="DG376" s="142"/>
      <c r="DH376" s="142"/>
      <c r="DI376" s="142"/>
      <c r="DJ376" s="142"/>
      <c r="DK376" s="142"/>
      <c r="DL376" s="142"/>
      <c r="DM376" s="142"/>
      <c r="EG376" s="41"/>
      <c r="EH376" s="41"/>
      <c r="EI376" s="41"/>
      <c r="EJ376" s="41"/>
      <c r="EK376" s="41"/>
      <c r="EL376" s="41"/>
      <c r="EM376" s="141"/>
      <c r="EN376" s="41"/>
      <c r="EW376" s="41"/>
      <c r="EX376" s="41"/>
    </row>
    <row r="377" spans="1:154" s="143" customFormat="1" x14ac:dyDescent="0.2">
      <c r="A377" s="41"/>
      <c r="B377" s="139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  <c r="AP377" s="140"/>
      <c r="AQ377" s="41"/>
      <c r="AR377" s="141"/>
      <c r="AS377" s="117"/>
      <c r="AT377" s="117"/>
      <c r="AU377" s="117"/>
      <c r="AV377" s="142"/>
      <c r="AW377" s="142"/>
      <c r="AX377" s="142"/>
      <c r="AY377" s="142"/>
      <c r="AZ377" s="142"/>
      <c r="BA377" s="142"/>
      <c r="BB377" s="142"/>
      <c r="BC377" s="142"/>
      <c r="BD377" s="142"/>
      <c r="BE377" s="142"/>
      <c r="BF377" s="142"/>
      <c r="BG377" s="142"/>
      <c r="BH377" s="142"/>
      <c r="BI377" s="142"/>
      <c r="BJ377" s="142"/>
      <c r="BK377" s="142"/>
      <c r="BL377" s="142"/>
      <c r="BM377" s="142"/>
      <c r="BN377" s="142"/>
      <c r="BO377" s="142"/>
      <c r="BP377" s="142"/>
      <c r="BQ377" s="142"/>
      <c r="BR377" s="142"/>
      <c r="BS377" s="142"/>
      <c r="BT377" s="142"/>
      <c r="BU377" s="142"/>
      <c r="BV377" s="142"/>
      <c r="BW377" s="142"/>
      <c r="BX377" s="142"/>
      <c r="BY377" s="142"/>
      <c r="BZ377" s="142"/>
      <c r="CA377" s="142"/>
      <c r="CB377" s="142"/>
      <c r="CC377" s="142"/>
      <c r="CD377" s="142"/>
      <c r="CE377" s="142"/>
      <c r="CF377" s="142"/>
      <c r="CG377" s="142"/>
      <c r="CH377" s="142"/>
      <c r="CI377" s="142"/>
      <c r="CJ377" s="142"/>
      <c r="CK377" s="142"/>
      <c r="CL377" s="142"/>
      <c r="CM377" s="142"/>
      <c r="CN377" s="142"/>
      <c r="CO377" s="142"/>
      <c r="CP377" s="142"/>
      <c r="CQ377" s="142"/>
      <c r="CR377" s="142"/>
      <c r="CS377" s="142"/>
      <c r="CT377" s="142"/>
      <c r="CU377" s="142"/>
      <c r="CV377" s="142"/>
      <c r="CW377" s="142"/>
      <c r="CX377" s="142"/>
      <c r="CY377" s="142"/>
      <c r="CZ377" s="142"/>
      <c r="DA377" s="142"/>
      <c r="DB377" s="142"/>
      <c r="DC377" s="142"/>
      <c r="DD377" s="142"/>
      <c r="DE377" s="142"/>
      <c r="DF377" s="142"/>
      <c r="DG377" s="142"/>
      <c r="DH377" s="142"/>
      <c r="DI377" s="142"/>
      <c r="DJ377" s="142"/>
      <c r="DK377" s="142"/>
      <c r="DL377" s="142"/>
      <c r="DM377" s="142"/>
      <c r="EG377" s="41"/>
      <c r="EH377" s="41"/>
      <c r="EI377" s="41"/>
      <c r="EJ377" s="41"/>
      <c r="EK377" s="41"/>
      <c r="EL377" s="41"/>
      <c r="EM377" s="141"/>
      <c r="EN377" s="41"/>
      <c r="EW377" s="41"/>
      <c r="EX377" s="41"/>
    </row>
    <row r="378" spans="1:154" s="143" customFormat="1" x14ac:dyDescent="0.2">
      <c r="A378" s="41"/>
      <c r="B378" s="139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  <c r="AP378" s="140"/>
      <c r="AQ378" s="41"/>
      <c r="AR378" s="141"/>
      <c r="AS378" s="117"/>
      <c r="AT378" s="117"/>
      <c r="AU378" s="117"/>
      <c r="AV378" s="142"/>
      <c r="AW378" s="142"/>
      <c r="AX378" s="142"/>
      <c r="AY378" s="142"/>
      <c r="AZ378" s="142"/>
      <c r="BA378" s="142"/>
      <c r="BB378" s="142"/>
      <c r="BC378" s="142"/>
      <c r="BD378" s="142"/>
      <c r="BE378" s="142"/>
      <c r="BF378" s="142"/>
      <c r="BG378" s="142"/>
      <c r="BH378" s="142"/>
      <c r="BI378" s="142"/>
      <c r="BJ378" s="142"/>
      <c r="BK378" s="142"/>
      <c r="BL378" s="142"/>
      <c r="BM378" s="142"/>
      <c r="BN378" s="142"/>
      <c r="BO378" s="142"/>
      <c r="BP378" s="142"/>
      <c r="BQ378" s="142"/>
      <c r="BR378" s="142"/>
      <c r="BS378" s="142"/>
      <c r="BT378" s="142"/>
      <c r="BU378" s="142"/>
      <c r="BV378" s="142"/>
      <c r="BW378" s="142"/>
      <c r="BX378" s="142"/>
      <c r="BY378" s="142"/>
      <c r="BZ378" s="142"/>
      <c r="CA378" s="142"/>
      <c r="CB378" s="142"/>
      <c r="CC378" s="142"/>
      <c r="CD378" s="142"/>
      <c r="CE378" s="142"/>
      <c r="CF378" s="142"/>
      <c r="CG378" s="142"/>
      <c r="CH378" s="142"/>
      <c r="CI378" s="142"/>
      <c r="CJ378" s="142"/>
      <c r="CK378" s="142"/>
      <c r="CL378" s="142"/>
      <c r="CM378" s="142"/>
      <c r="CN378" s="142"/>
      <c r="CO378" s="142"/>
      <c r="CP378" s="142"/>
      <c r="CQ378" s="142"/>
      <c r="CR378" s="142"/>
      <c r="CS378" s="142"/>
      <c r="CT378" s="142"/>
      <c r="CU378" s="142"/>
      <c r="CV378" s="142"/>
      <c r="CW378" s="142"/>
      <c r="CX378" s="142"/>
      <c r="CY378" s="142"/>
      <c r="CZ378" s="142"/>
      <c r="DA378" s="142"/>
      <c r="DB378" s="142"/>
      <c r="DC378" s="142"/>
      <c r="DD378" s="142"/>
      <c r="DE378" s="142"/>
      <c r="DF378" s="142"/>
      <c r="DG378" s="142"/>
      <c r="DH378" s="142"/>
      <c r="DI378" s="142"/>
      <c r="DJ378" s="142"/>
      <c r="DK378" s="142"/>
      <c r="DL378" s="142"/>
      <c r="DM378" s="142"/>
      <c r="EG378" s="41"/>
      <c r="EH378" s="41"/>
      <c r="EI378" s="41"/>
      <c r="EJ378" s="41"/>
      <c r="EK378" s="41"/>
      <c r="EL378" s="41"/>
      <c r="EM378" s="141"/>
      <c r="EN378" s="41"/>
      <c r="EW378" s="41"/>
      <c r="EX378" s="41"/>
    </row>
    <row r="379" spans="1:154" s="143" customFormat="1" x14ac:dyDescent="0.2">
      <c r="A379" s="41"/>
      <c r="B379" s="139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  <c r="AP379" s="140"/>
      <c r="AQ379" s="41"/>
      <c r="AR379" s="141"/>
      <c r="AS379" s="117"/>
      <c r="AT379" s="117"/>
      <c r="AU379" s="117"/>
      <c r="AV379" s="142"/>
      <c r="AW379" s="142"/>
      <c r="AX379" s="142"/>
      <c r="AY379" s="142"/>
      <c r="AZ379" s="142"/>
      <c r="BA379" s="142"/>
      <c r="BB379" s="142"/>
      <c r="BC379" s="142"/>
      <c r="BD379" s="142"/>
      <c r="BE379" s="142"/>
      <c r="BF379" s="142"/>
      <c r="BG379" s="142"/>
      <c r="BH379" s="142"/>
      <c r="BI379" s="142"/>
      <c r="BJ379" s="142"/>
      <c r="BK379" s="142"/>
      <c r="BL379" s="142"/>
      <c r="BM379" s="142"/>
      <c r="BN379" s="142"/>
      <c r="BO379" s="142"/>
      <c r="BP379" s="142"/>
      <c r="BQ379" s="142"/>
      <c r="BR379" s="142"/>
      <c r="BS379" s="142"/>
      <c r="BT379" s="142"/>
      <c r="BU379" s="142"/>
      <c r="BV379" s="142"/>
      <c r="BW379" s="142"/>
      <c r="BX379" s="142"/>
      <c r="BY379" s="142"/>
      <c r="BZ379" s="142"/>
      <c r="CA379" s="142"/>
      <c r="CB379" s="142"/>
      <c r="CC379" s="142"/>
      <c r="CD379" s="142"/>
      <c r="CE379" s="142"/>
      <c r="CF379" s="142"/>
      <c r="CG379" s="142"/>
      <c r="CH379" s="142"/>
      <c r="CI379" s="142"/>
      <c r="CJ379" s="142"/>
      <c r="CK379" s="142"/>
      <c r="CL379" s="142"/>
      <c r="CM379" s="142"/>
      <c r="CN379" s="142"/>
      <c r="CO379" s="142"/>
      <c r="CP379" s="142"/>
      <c r="CQ379" s="142"/>
      <c r="CR379" s="142"/>
      <c r="CS379" s="142"/>
      <c r="CT379" s="142"/>
      <c r="CU379" s="142"/>
      <c r="CV379" s="142"/>
      <c r="CW379" s="142"/>
      <c r="CX379" s="142"/>
      <c r="CY379" s="142"/>
      <c r="CZ379" s="142"/>
      <c r="DA379" s="142"/>
      <c r="DB379" s="142"/>
      <c r="DC379" s="142"/>
      <c r="DD379" s="142"/>
      <c r="DE379" s="142"/>
      <c r="DF379" s="142"/>
      <c r="DG379" s="142"/>
      <c r="DH379" s="142"/>
      <c r="DI379" s="142"/>
      <c r="DJ379" s="142"/>
      <c r="DK379" s="142"/>
      <c r="DL379" s="142"/>
      <c r="DM379" s="142"/>
      <c r="EG379" s="41"/>
      <c r="EH379" s="41"/>
      <c r="EI379" s="41"/>
      <c r="EJ379" s="41"/>
      <c r="EK379" s="41"/>
      <c r="EL379" s="41"/>
      <c r="EM379" s="141"/>
      <c r="EN379" s="41"/>
      <c r="EW379" s="41"/>
      <c r="EX379" s="41"/>
    </row>
    <row r="380" spans="1:154" s="143" customFormat="1" x14ac:dyDescent="0.2">
      <c r="A380" s="41"/>
      <c r="B380" s="139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  <c r="AP380" s="140"/>
      <c r="AQ380" s="41"/>
      <c r="AR380" s="141"/>
      <c r="AS380" s="117"/>
      <c r="AT380" s="117"/>
      <c r="AU380" s="117"/>
      <c r="AV380" s="142"/>
      <c r="AW380" s="142"/>
      <c r="AX380" s="142"/>
      <c r="AY380" s="142"/>
      <c r="AZ380" s="142"/>
      <c r="BA380" s="142"/>
      <c r="BB380" s="142"/>
      <c r="BC380" s="142"/>
      <c r="BD380" s="142"/>
      <c r="BE380" s="142"/>
      <c r="BF380" s="142"/>
      <c r="BG380" s="142"/>
      <c r="BH380" s="142"/>
      <c r="BI380" s="142"/>
      <c r="BJ380" s="142"/>
      <c r="BK380" s="142"/>
      <c r="BL380" s="142"/>
      <c r="BM380" s="142"/>
      <c r="BN380" s="142"/>
      <c r="BO380" s="142"/>
      <c r="BP380" s="142"/>
      <c r="BQ380" s="142"/>
      <c r="BR380" s="142"/>
      <c r="BS380" s="142"/>
      <c r="BT380" s="142"/>
      <c r="BU380" s="142"/>
      <c r="BV380" s="142"/>
      <c r="BW380" s="142"/>
      <c r="BX380" s="142"/>
      <c r="BY380" s="142"/>
      <c r="BZ380" s="142"/>
      <c r="CA380" s="142"/>
      <c r="CB380" s="142"/>
      <c r="CC380" s="142"/>
      <c r="CD380" s="142"/>
      <c r="CE380" s="142"/>
      <c r="CF380" s="142"/>
      <c r="CG380" s="142"/>
      <c r="CH380" s="142"/>
      <c r="CI380" s="142"/>
      <c r="CJ380" s="142"/>
      <c r="CK380" s="142"/>
      <c r="CL380" s="142"/>
      <c r="CM380" s="142"/>
      <c r="CN380" s="142"/>
      <c r="CO380" s="142"/>
      <c r="CP380" s="142"/>
      <c r="CQ380" s="142"/>
      <c r="CR380" s="142"/>
      <c r="CS380" s="142"/>
      <c r="CT380" s="142"/>
      <c r="CU380" s="142"/>
      <c r="CV380" s="142"/>
      <c r="CW380" s="142"/>
      <c r="CX380" s="142"/>
      <c r="CY380" s="142"/>
      <c r="CZ380" s="142"/>
      <c r="DA380" s="142"/>
      <c r="DB380" s="142"/>
      <c r="DC380" s="142"/>
      <c r="DD380" s="142"/>
      <c r="DE380" s="142"/>
      <c r="DF380" s="142"/>
      <c r="DG380" s="142"/>
      <c r="DH380" s="142"/>
      <c r="DI380" s="142"/>
      <c r="DJ380" s="142"/>
      <c r="DK380" s="142"/>
      <c r="DL380" s="142"/>
      <c r="DM380" s="142"/>
      <c r="EG380" s="41"/>
      <c r="EH380" s="41"/>
      <c r="EI380" s="41"/>
      <c r="EJ380" s="41"/>
      <c r="EK380" s="41"/>
      <c r="EL380" s="41"/>
      <c r="EM380" s="141"/>
      <c r="EN380" s="41"/>
      <c r="EW380" s="41"/>
      <c r="EX380" s="41"/>
    </row>
    <row r="381" spans="1:154" s="143" customFormat="1" x14ac:dyDescent="0.2">
      <c r="A381" s="41"/>
      <c r="B381" s="139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140"/>
      <c r="AQ381" s="41"/>
      <c r="AR381" s="141"/>
      <c r="AS381" s="117"/>
      <c r="AT381" s="117"/>
      <c r="AU381" s="117"/>
      <c r="AV381" s="142"/>
      <c r="AW381" s="142"/>
      <c r="AX381" s="142"/>
      <c r="AY381" s="142"/>
      <c r="AZ381" s="142"/>
      <c r="BA381" s="142"/>
      <c r="BB381" s="142"/>
      <c r="BC381" s="142"/>
      <c r="BD381" s="142"/>
      <c r="BE381" s="142"/>
      <c r="BF381" s="142"/>
      <c r="BG381" s="142"/>
      <c r="BH381" s="142"/>
      <c r="BI381" s="142"/>
      <c r="BJ381" s="142"/>
      <c r="BK381" s="142"/>
      <c r="BL381" s="142"/>
      <c r="BM381" s="142"/>
      <c r="BN381" s="142"/>
      <c r="BO381" s="142"/>
      <c r="BP381" s="142"/>
      <c r="BQ381" s="142"/>
      <c r="BR381" s="142"/>
      <c r="BS381" s="142"/>
      <c r="BT381" s="142"/>
      <c r="BU381" s="142"/>
      <c r="BV381" s="142"/>
      <c r="BW381" s="142"/>
      <c r="BX381" s="142"/>
      <c r="BY381" s="142"/>
      <c r="BZ381" s="142"/>
      <c r="CA381" s="142"/>
      <c r="CB381" s="142"/>
      <c r="CC381" s="142"/>
      <c r="CD381" s="142"/>
      <c r="CE381" s="142"/>
      <c r="CF381" s="142"/>
      <c r="CG381" s="142"/>
      <c r="CH381" s="142"/>
      <c r="CI381" s="142"/>
      <c r="CJ381" s="142"/>
      <c r="CK381" s="142"/>
      <c r="CL381" s="142"/>
      <c r="CM381" s="142"/>
      <c r="CN381" s="142"/>
      <c r="CO381" s="142"/>
      <c r="CP381" s="142"/>
      <c r="CQ381" s="142"/>
      <c r="CR381" s="142"/>
      <c r="CS381" s="142"/>
      <c r="CT381" s="142"/>
      <c r="CU381" s="142"/>
      <c r="CV381" s="142"/>
      <c r="CW381" s="142"/>
      <c r="CX381" s="142"/>
      <c r="CY381" s="142"/>
      <c r="CZ381" s="142"/>
      <c r="DA381" s="142"/>
      <c r="DB381" s="142"/>
      <c r="DC381" s="142"/>
      <c r="DD381" s="142"/>
      <c r="DE381" s="142"/>
      <c r="DF381" s="142"/>
      <c r="DG381" s="142"/>
      <c r="DH381" s="142"/>
      <c r="DI381" s="142"/>
      <c r="DJ381" s="142"/>
      <c r="DK381" s="142"/>
      <c r="DL381" s="142"/>
      <c r="DM381" s="142"/>
      <c r="EG381" s="41"/>
      <c r="EH381" s="41"/>
      <c r="EI381" s="41"/>
      <c r="EJ381" s="41"/>
      <c r="EK381" s="41"/>
      <c r="EL381" s="41"/>
      <c r="EM381" s="141"/>
      <c r="EN381" s="41"/>
      <c r="EW381" s="41"/>
      <c r="EX381" s="41"/>
    </row>
    <row r="382" spans="1:154" s="143" customFormat="1" x14ac:dyDescent="0.2">
      <c r="A382" s="41"/>
      <c r="B382" s="139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  <c r="AP382" s="140"/>
      <c r="AQ382" s="41"/>
      <c r="AR382" s="141"/>
      <c r="AS382" s="117"/>
      <c r="AT382" s="117"/>
      <c r="AU382" s="117"/>
      <c r="AV382" s="142"/>
      <c r="AW382" s="142"/>
      <c r="AX382" s="142"/>
      <c r="AY382" s="142"/>
      <c r="AZ382" s="142"/>
      <c r="BA382" s="142"/>
      <c r="BB382" s="142"/>
      <c r="BC382" s="142"/>
      <c r="BD382" s="142"/>
      <c r="BE382" s="142"/>
      <c r="BF382" s="142"/>
      <c r="BG382" s="142"/>
      <c r="BH382" s="142"/>
      <c r="BI382" s="142"/>
      <c r="BJ382" s="142"/>
      <c r="BK382" s="142"/>
      <c r="BL382" s="142"/>
      <c r="BM382" s="142"/>
      <c r="BN382" s="142"/>
      <c r="BO382" s="142"/>
      <c r="BP382" s="142"/>
      <c r="BQ382" s="142"/>
      <c r="BR382" s="142"/>
      <c r="BS382" s="142"/>
      <c r="BT382" s="142"/>
      <c r="BU382" s="142"/>
      <c r="BV382" s="142"/>
      <c r="BW382" s="142"/>
      <c r="BX382" s="142"/>
      <c r="BY382" s="142"/>
      <c r="BZ382" s="142"/>
      <c r="CA382" s="142"/>
      <c r="CB382" s="142"/>
      <c r="CC382" s="142"/>
      <c r="CD382" s="142"/>
      <c r="CE382" s="142"/>
      <c r="CF382" s="142"/>
      <c r="CG382" s="142"/>
      <c r="CH382" s="142"/>
      <c r="CI382" s="142"/>
      <c r="CJ382" s="142"/>
      <c r="CK382" s="142"/>
      <c r="CL382" s="142"/>
      <c r="CM382" s="142"/>
      <c r="CN382" s="142"/>
      <c r="CO382" s="142"/>
      <c r="CP382" s="142"/>
      <c r="CQ382" s="142"/>
      <c r="CR382" s="142"/>
      <c r="CS382" s="142"/>
      <c r="CT382" s="142"/>
      <c r="CU382" s="142"/>
      <c r="CV382" s="142"/>
      <c r="CW382" s="142"/>
      <c r="CX382" s="142"/>
      <c r="CY382" s="142"/>
      <c r="CZ382" s="142"/>
      <c r="DA382" s="142"/>
      <c r="DB382" s="142"/>
      <c r="DC382" s="142"/>
      <c r="DD382" s="142"/>
      <c r="DE382" s="142"/>
      <c r="DF382" s="142"/>
      <c r="DG382" s="142"/>
      <c r="DH382" s="142"/>
      <c r="DI382" s="142"/>
      <c r="DJ382" s="142"/>
      <c r="DK382" s="142"/>
      <c r="DL382" s="142"/>
      <c r="DM382" s="142"/>
      <c r="EG382" s="41"/>
      <c r="EH382" s="41"/>
      <c r="EI382" s="41"/>
      <c r="EJ382" s="41"/>
      <c r="EK382" s="41"/>
      <c r="EL382" s="41"/>
      <c r="EM382" s="141"/>
      <c r="EN382" s="41"/>
      <c r="EW382" s="41"/>
      <c r="EX382" s="41"/>
    </row>
    <row r="383" spans="1:154" s="143" customFormat="1" x14ac:dyDescent="0.2">
      <c r="A383" s="41"/>
      <c r="B383" s="139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  <c r="AP383" s="140"/>
      <c r="AQ383" s="41"/>
      <c r="AR383" s="141"/>
      <c r="AS383" s="117"/>
      <c r="AT383" s="117"/>
      <c r="AU383" s="117"/>
      <c r="AV383" s="142"/>
      <c r="AW383" s="142"/>
      <c r="AX383" s="142"/>
      <c r="AY383" s="142"/>
      <c r="AZ383" s="142"/>
      <c r="BA383" s="142"/>
      <c r="BB383" s="142"/>
      <c r="BC383" s="142"/>
      <c r="BD383" s="142"/>
      <c r="BE383" s="142"/>
      <c r="BF383" s="142"/>
      <c r="BG383" s="142"/>
      <c r="BH383" s="142"/>
      <c r="BI383" s="142"/>
      <c r="BJ383" s="142"/>
      <c r="BK383" s="142"/>
      <c r="BL383" s="142"/>
      <c r="BM383" s="142"/>
      <c r="BN383" s="142"/>
      <c r="BO383" s="142"/>
      <c r="BP383" s="142"/>
      <c r="BQ383" s="142"/>
      <c r="BR383" s="142"/>
      <c r="BS383" s="142"/>
      <c r="BT383" s="142"/>
      <c r="BU383" s="142"/>
      <c r="BV383" s="142"/>
      <c r="BW383" s="142"/>
      <c r="BX383" s="142"/>
      <c r="BY383" s="142"/>
      <c r="BZ383" s="142"/>
      <c r="CA383" s="142"/>
      <c r="CB383" s="142"/>
      <c r="CC383" s="142"/>
      <c r="CD383" s="142"/>
      <c r="CE383" s="142"/>
      <c r="CF383" s="142"/>
      <c r="CG383" s="142"/>
      <c r="CH383" s="142"/>
      <c r="CI383" s="142"/>
      <c r="CJ383" s="142"/>
      <c r="CK383" s="142"/>
      <c r="CL383" s="142"/>
      <c r="CM383" s="142"/>
      <c r="CN383" s="142"/>
      <c r="CO383" s="142"/>
      <c r="CP383" s="142"/>
      <c r="CQ383" s="142"/>
      <c r="CR383" s="142"/>
      <c r="CS383" s="142"/>
      <c r="CT383" s="142"/>
      <c r="CU383" s="142"/>
      <c r="CV383" s="142"/>
      <c r="CW383" s="142"/>
      <c r="CX383" s="142"/>
      <c r="CY383" s="142"/>
      <c r="CZ383" s="142"/>
      <c r="DA383" s="142"/>
      <c r="DB383" s="142"/>
      <c r="DC383" s="142"/>
      <c r="DD383" s="142"/>
      <c r="DE383" s="142"/>
      <c r="DF383" s="142"/>
      <c r="DG383" s="142"/>
      <c r="DH383" s="142"/>
      <c r="DI383" s="142"/>
      <c r="DJ383" s="142"/>
      <c r="DK383" s="142"/>
      <c r="DL383" s="142"/>
      <c r="DM383" s="142"/>
      <c r="EG383" s="41"/>
      <c r="EH383" s="41"/>
      <c r="EI383" s="41"/>
      <c r="EJ383" s="41"/>
      <c r="EK383" s="41"/>
      <c r="EL383" s="41"/>
      <c r="EM383" s="141"/>
      <c r="EN383" s="41"/>
      <c r="EW383" s="41"/>
      <c r="EX383" s="41"/>
    </row>
    <row r="384" spans="1:154" s="143" customFormat="1" x14ac:dyDescent="0.2">
      <c r="A384" s="41"/>
      <c r="B384" s="139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  <c r="AP384" s="140"/>
      <c r="AQ384" s="41"/>
      <c r="AR384" s="141"/>
      <c r="AS384" s="117"/>
      <c r="AT384" s="117"/>
      <c r="AU384" s="117"/>
      <c r="AV384" s="142"/>
      <c r="AW384" s="142"/>
      <c r="AX384" s="142"/>
      <c r="AY384" s="142"/>
      <c r="AZ384" s="142"/>
      <c r="BA384" s="142"/>
      <c r="BB384" s="142"/>
      <c r="BC384" s="142"/>
      <c r="BD384" s="142"/>
      <c r="BE384" s="142"/>
      <c r="BF384" s="142"/>
      <c r="BG384" s="142"/>
      <c r="BH384" s="142"/>
      <c r="BI384" s="142"/>
      <c r="BJ384" s="142"/>
      <c r="BK384" s="142"/>
      <c r="BL384" s="142"/>
      <c r="BM384" s="142"/>
      <c r="BN384" s="142"/>
      <c r="BO384" s="142"/>
      <c r="BP384" s="142"/>
      <c r="BQ384" s="142"/>
      <c r="BR384" s="142"/>
      <c r="BS384" s="142"/>
      <c r="BT384" s="142"/>
      <c r="BU384" s="142"/>
      <c r="BV384" s="142"/>
      <c r="BW384" s="142"/>
      <c r="BX384" s="142"/>
      <c r="BY384" s="142"/>
      <c r="BZ384" s="142"/>
      <c r="CA384" s="142"/>
      <c r="CB384" s="142"/>
      <c r="CC384" s="142"/>
      <c r="CD384" s="142"/>
      <c r="CE384" s="142"/>
      <c r="CF384" s="142"/>
      <c r="CG384" s="142"/>
      <c r="CH384" s="142"/>
      <c r="CI384" s="142"/>
      <c r="CJ384" s="142"/>
      <c r="CK384" s="142"/>
      <c r="CL384" s="142"/>
      <c r="CM384" s="142"/>
      <c r="CN384" s="142"/>
      <c r="CO384" s="142"/>
      <c r="CP384" s="142"/>
      <c r="CQ384" s="142"/>
      <c r="CR384" s="142"/>
      <c r="CS384" s="142"/>
      <c r="CT384" s="142"/>
      <c r="CU384" s="142"/>
      <c r="CV384" s="142"/>
      <c r="CW384" s="142"/>
      <c r="CX384" s="142"/>
      <c r="CY384" s="142"/>
      <c r="CZ384" s="142"/>
      <c r="DA384" s="142"/>
      <c r="DB384" s="142"/>
      <c r="DC384" s="142"/>
      <c r="DD384" s="142"/>
      <c r="DE384" s="142"/>
      <c r="DF384" s="142"/>
      <c r="DG384" s="142"/>
      <c r="DH384" s="142"/>
      <c r="DI384" s="142"/>
      <c r="DJ384" s="142"/>
      <c r="DK384" s="142"/>
      <c r="DL384" s="142"/>
      <c r="DM384" s="142"/>
      <c r="EG384" s="41"/>
      <c r="EH384" s="41"/>
      <c r="EI384" s="41"/>
      <c r="EJ384" s="41"/>
      <c r="EK384" s="41"/>
      <c r="EL384" s="41"/>
      <c r="EM384" s="141"/>
      <c r="EN384" s="41"/>
      <c r="EW384" s="41"/>
      <c r="EX384" s="41"/>
    </row>
    <row r="385" spans="1:154" s="143" customFormat="1" x14ac:dyDescent="0.2">
      <c r="A385" s="41"/>
      <c r="B385" s="139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  <c r="AP385" s="140"/>
      <c r="AQ385" s="41"/>
      <c r="AR385" s="141"/>
      <c r="AS385" s="117"/>
      <c r="AT385" s="117"/>
      <c r="AU385" s="117"/>
      <c r="AV385" s="142"/>
      <c r="AW385" s="142"/>
      <c r="AX385" s="142"/>
      <c r="AY385" s="142"/>
      <c r="AZ385" s="142"/>
      <c r="BA385" s="142"/>
      <c r="BB385" s="142"/>
      <c r="BC385" s="142"/>
      <c r="BD385" s="142"/>
      <c r="BE385" s="142"/>
      <c r="BF385" s="142"/>
      <c r="BG385" s="142"/>
      <c r="BH385" s="142"/>
      <c r="BI385" s="142"/>
      <c r="BJ385" s="142"/>
      <c r="BK385" s="142"/>
      <c r="BL385" s="142"/>
      <c r="BM385" s="142"/>
      <c r="BN385" s="142"/>
      <c r="BO385" s="142"/>
      <c r="BP385" s="142"/>
      <c r="BQ385" s="142"/>
      <c r="BR385" s="142"/>
      <c r="BS385" s="142"/>
      <c r="BT385" s="142"/>
      <c r="BU385" s="142"/>
      <c r="BV385" s="142"/>
      <c r="BW385" s="142"/>
      <c r="BX385" s="142"/>
      <c r="BY385" s="142"/>
      <c r="BZ385" s="142"/>
      <c r="CA385" s="142"/>
      <c r="CB385" s="142"/>
      <c r="CC385" s="142"/>
      <c r="CD385" s="142"/>
      <c r="CE385" s="142"/>
      <c r="CF385" s="142"/>
      <c r="CG385" s="142"/>
      <c r="CH385" s="142"/>
      <c r="CI385" s="142"/>
      <c r="CJ385" s="142"/>
      <c r="CK385" s="142"/>
      <c r="CL385" s="142"/>
      <c r="CM385" s="142"/>
      <c r="CN385" s="142"/>
      <c r="CO385" s="142"/>
      <c r="CP385" s="142"/>
      <c r="CQ385" s="142"/>
      <c r="CR385" s="142"/>
      <c r="CS385" s="142"/>
      <c r="CT385" s="142"/>
      <c r="CU385" s="142"/>
      <c r="CV385" s="142"/>
      <c r="CW385" s="142"/>
      <c r="CX385" s="142"/>
      <c r="CY385" s="142"/>
      <c r="CZ385" s="142"/>
      <c r="DA385" s="142"/>
      <c r="DB385" s="142"/>
      <c r="DC385" s="142"/>
      <c r="DD385" s="142"/>
      <c r="DE385" s="142"/>
      <c r="DF385" s="142"/>
      <c r="DG385" s="142"/>
      <c r="DH385" s="142"/>
      <c r="DI385" s="142"/>
      <c r="DJ385" s="142"/>
      <c r="DK385" s="142"/>
      <c r="DL385" s="142"/>
      <c r="DM385" s="142"/>
      <c r="EG385" s="41"/>
      <c r="EH385" s="41"/>
      <c r="EI385" s="41"/>
      <c r="EJ385" s="41"/>
      <c r="EK385" s="41"/>
      <c r="EL385" s="41"/>
      <c r="EM385" s="141"/>
      <c r="EN385" s="41"/>
      <c r="EW385" s="41"/>
      <c r="EX385" s="41"/>
    </row>
    <row r="386" spans="1:154" s="143" customFormat="1" x14ac:dyDescent="0.2">
      <c r="A386" s="41"/>
      <c r="B386" s="139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  <c r="AP386" s="140"/>
      <c r="AQ386" s="41"/>
      <c r="AR386" s="141"/>
      <c r="AS386" s="117"/>
      <c r="AT386" s="117"/>
      <c r="AU386" s="117"/>
      <c r="AV386" s="142"/>
      <c r="AW386" s="142"/>
      <c r="AX386" s="142"/>
      <c r="AY386" s="142"/>
      <c r="AZ386" s="142"/>
      <c r="BA386" s="142"/>
      <c r="BB386" s="142"/>
      <c r="BC386" s="142"/>
      <c r="BD386" s="142"/>
      <c r="BE386" s="142"/>
      <c r="BF386" s="142"/>
      <c r="BG386" s="142"/>
      <c r="BH386" s="142"/>
      <c r="BI386" s="142"/>
      <c r="BJ386" s="142"/>
      <c r="BK386" s="142"/>
      <c r="BL386" s="142"/>
      <c r="BM386" s="142"/>
      <c r="BN386" s="142"/>
      <c r="BO386" s="142"/>
      <c r="BP386" s="142"/>
      <c r="BQ386" s="142"/>
      <c r="BR386" s="142"/>
      <c r="BS386" s="142"/>
      <c r="BT386" s="142"/>
      <c r="BU386" s="142"/>
      <c r="BV386" s="142"/>
      <c r="BW386" s="142"/>
      <c r="BX386" s="142"/>
      <c r="BY386" s="142"/>
      <c r="BZ386" s="142"/>
      <c r="CA386" s="142"/>
      <c r="CB386" s="142"/>
      <c r="CC386" s="142"/>
      <c r="CD386" s="142"/>
      <c r="CE386" s="142"/>
      <c r="CF386" s="142"/>
      <c r="CG386" s="142"/>
      <c r="CH386" s="142"/>
      <c r="CI386" s="142"/>
      <c r="CJ386" s="142"/>
      <c r="CK386" s="142"/>
      <c r="CL386" s="142"/>
      <c r="CM386" s="142"/>
      <c r="CN386" s="142"/>
      <c r="CO386" s="142"/>
      <c r="CP386" s="142"/>
      <c r="CQ386" s="142"/>
      <c r="CR386" s="142"/>
      <c r="CS386" s="142"/>
      <c r="CT386" s="142"/>
      <c r="CU386" s="142"/>
      <c r="CV386" s="142"/>
      <c r="CW386" s="142"/>
      <c r="CX386" s="142"/>
      <c r="CY386" s="142"/>
      <c r="CZ386" s="142"/>
      <c r="DA386" s="142"/>
      <c r="DB386" s="142"/>
      <c r="DC386" s="142"/>
      <c r="DD386" s="142"/>
      <c r="DE386" s="142"/>
      <c r="DF386" s="142"/>
      <c r="DG386" s="142"/>
      <c r="DH386" s="142"/>
      <c r="DI386" s="142"/>
      <c r="DJ386" s="142"/>
      <c r="DK386" s="142"/>
      <c r="DL386" s="142"/>
      <c r="DM386" s="142"/>
      <c r="EG386" s="41"/>
      <c r="EH386" s="41"/>
      <c r="EI386" s="41"/>
      <c r="EJ386" s="41"/>
      <c r="EK386" s="41"/>
      <c r="EL386" s="41"/>
      <c r="EM386" s="141"/>
      <c r="EN386" s="41"/>
      <c r="EW386" s="41"/>
      <c r="EX386" s="41"/>
    </row>
    <row r="387" spans="1:154" s="143" customFormat="1" x14ac:dyDescent="0.2">
      <c r="A387" s="41"/>
      <c r="B387" s="139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  <c r="AP387" s="140"/>
      <c r="AQ387" s="41"/>
      <c r="AR387" s="141"/>
      <c r="AS387" s="117"/>
      <c r="AT387" s="117"/>
      <c r="AU387" s="117"/>
      <c r="AV387" s="142"/>
      <c r="AW387" s="142"/>
      <c r="AX387" s="142"/>
      <c r="AY387" s="142"/>
      <c r="AZ387" s="142"/>
      <c r="BA387" s="142"/>
      <c r="BB387" s="142"/>
      <c r="BC387" s="142"/>
      <c r="BD387" s="142"/>
      <c r="BE387" s="142"/>
      <c r="BF387" s="142"/>
      <c r="BG387" s="142"/>
      <c r="BH387" s="142"/>
      <c r="BI387" s="142"/>
      <c r="BJ387" s="142"/>
      <c r="BK387" s="142"/>
      <c r="BL387" s="142"/>
      <c r="BM387" s="142"/>
      <c r="BN387" s="142"/>
      <c r="BO387" s="142"/>
      <c r="BP387" s="142"/>
      <c r="BQ387" s="142"/>
      <c r="BR387" s="142"/>
      <c r="BS387" s="142"/>
      <c r="BT387" s="142"/>
      <c r="BU387" s="142"/>
      <c r="BV387" s="142"/>
      <c r="BW387" s="142"/>
      <c r="BX387" s="142"/>
      <c r="BY387" s="142"/>
      <c r="BZ387" s="142"/>
      <c r="CA387" s="142"/>
      <c r="CB387" s="142"/>
      <c r="CC387" s="142"/>
      <c r="CD387" s="142"/>
      <c r="CE387" s="142"/>
      <c r="CF387" s="142"/>
      <c r="CG387" s="142"/>
      <c r="CH387" s="142"/>
      <c r="CI387" s="142"/>
      <c r="CJ387" s="142"/>
      <c r="CK387" s="142"/>
      <c r="CL387" s="142"/>
      <c r="CM387" s="142"/>
      <c r="CN387" s="142"/>
      <c r="CO387" s="142"/>
      <c r="CP387" s="142"/>
      <c r="CQ387" s="142"/>
      <c r="CR387" s="142"/>
      <c r="CS387" s="142"/>
      <c r="CT387" s="142"/>
      <c r="CU387" s="142"/>
      <c r="CV387" s="142"/>
      <c r="CW387" s="142"/>
      <c r="CX387" s="142"/>
      <c r="CY387" s="142"/>
      <c r="CZ387" s="142"/>
      <c r="DA387" s="142"/>
      <c r="DB387" s="142"/>
      <c r="DC387" s="142"/>
      <c r="DD387" s="142"/>
      <c r="DE387" s="142"/>
      <c r="DF387" s="142"/>
      <c r="DG387" s="142"/>
      <c r="DH387" s="142"/>
      <c r="DI387" s="142"/>
      <c r="DJ387" s="142"/>
      <c r="DK387" s="142"/>
      <c r="DL387" s="142"/>
      <c r="DM387" s="142"/>
      <c r="EG387" s="41"/>
      <c r="EH387" s="41"/>
      <c r="EI387" s="41"/>
      <c r="EJ387" s="41"/>
      <c r="EK387" s="41"/>
      <c r="EL387" s="41"/>
      <c r="EM387" s="141"/>
      <c r="EN387" s="41"/>
      <c r="EW387" s="41"/>
      <c r="EX387" s="41"/>
    </row>
    <row r="388" spans="1:154" s="143" customFormat="1" x14ac:dyDescent="0.2">
      <c r="A388" s="41"/>
      <c r="B388" s="139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  <c r="AP388" s="140"/>
      <c r="AQ388" s="41"/>
      <c r="AR388" s="141"/>
      <c r="AS388" s="117"/>
      <c r="AT388" s="117"/>
      <c r="AU388" s="117"/>
      <c r="AV388" s="142"/>
      <c r="AW388" s="142"/>
      <c r="AX388" s="142"/>
      <c r="AY388" s="142"/>
      <c r="AZ388" s="142"/>
      <c r="BA388" s="142"/>
      <c r="BB388" s="142"/>
      <c r="BC388" s="142"/>
      <c r="BD388" s="142"/>
      <c r="BE388" s="142"/>
      <c r="BF388" s="142"/>
      <c r="BG388" s="142"/>
      <c r="BH388" s="142"/>
      <c r="BI388" s="142"/>
      <c r="BJ388" s="142"/>
      <c r="BK388" s="142"/>
      <c r="BL388" s="142"/>
      <c r="BM388" s="142"/>
      <c r="BN388" s="142"/>
      <c r="BO388" s="142"/>
      <c r="BP388" s="142"/>
      <c r="BQ388" s="142"/>
      <c r="BR388" s="142"/>
      <c r="BS388" s="142"/>
      <c r="BT388" s="142"/>
      <c r="BU388" s="142"/>
      <c r="BV388" s="142"/>
      <c r="BW388" s="142"/>
      <c r="BX388" s="142"/>
      <c r="BY388" s="142"/>
      <c r="BZ388" s="142"/>
      <c r="CA388" s="142"/>
      <c r="CB388" s="142"/>
      <c r="CC388" s="142"/>
      <c r="CD388" s="142"/>
      <c r="CE388" s="142"/>
      <c r="CF388" s="142"/>
      <c r="CG388" s="142"/>
      <c r="CH388" s="142"/>
      <c r="CI388" s="142"/>
      <c r="CJ388" s="142"/>
      <c r="CK388" s="142"/>
      <c r="CL388" s="142"/>
      <c r="CM388" s="142"/>
      <c r="CN388" s="142"/>
      <c r="CO388" s="142"/>
      <c r="CP388" s="142"/>
      <c r="CQ388" s="142"/>
      <c r="CR388" s="142"/>
      <c r="CS388" s="142"/>
      <c r="CT388" s="142"/>
      <c r="CU388" s="142"/>
      <c r="CV388" s="142"/>
      <c r="CW388" s="142"/>
      <c r="CX388" s="142"/>
      <c r="CY388" s="142"/>
      <c r="CZ388" s="142"/>
      <c r="DA388" s="142"/>
      <c r="DB388" s="142"/>
      <c r="DC388" s="142"/>
      <c r="DD388" s="142"/>
      <c r="DE388" s="142"/>
      <c r="DF388" s="142"/>
      <c r="DG388" s="142"/>
      <c r="DH388" s="142"/>
      <c r="DI388" s="142"/>
      <c r="DJ388" s="142"/>
      <c r="DK388" s="142"/>
      <c r="DL388" s="142"/>
      <c r="DM388" s="142"/>
      <c r="EG388" s="41"/>
      <c r="EH388" s="41"/>
      <c r="EI388" s="41"/>
      <c r="EJ388" s="41"/>
      <c r="EK388" s="41"/>
      <c r="EL388" s="41"/>
      <c r="EM388" s="141"/>
      <c r="EN388" s="41"/>
      <c r="EW388" s="41"/>
      <c r="EX388" s="41"/>
    </row>
    <row r="389" spans="1:154" s="143" customFormat="1" x14ac:dyDescent="0.2">
      <c r="A389" s="41"/>
      <c r="B389" s="139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  <c r="AP389" s="140"/>
      <c r="AQ389" s="41"/>
      <c r="AR389" s="141"/>
      <c r="AS389" s="117"/>
      <c r="AT389" s="117"/>
      <c r="AU389" s="117"/>
      <c r="AV389" s="142"/>
      <c r="AW389" s="142"/>
      <c r="AX389" s="142"/>
      <c r="AY389" s="142"/>
      <c r="AZ389" s="142"/>
      <c r="BA389" s="142"/>
      <c r="BB389" s="142"/>
      <c r="BC389" s="142"/>
      <c r="BD389" s="142"/>
      <c r="BE389" s="142"/>
      <c r="BF389" s="142"/>
      <c r="BG389" s="142"/>
      <c r="BH389" s="142"/>
      <c r="BI389" s="142"/>
      <c r="BJ389" s="142"/>
      <c r="BK389" s="142"/>
      <c r="BL389" s="142"/>
      <c r="BM389" s="142"/>
      <c r="BN389" s="142"/>
      <c r="BO389" s="142"/>
      <c r="BP389" s="142"/>
      <c r="BQ389" s="142"/>
      <c r="BR389" s="142"/>
      <c r="BS389" s="142"/>
      <c r="BT389" s="142"/>
      <c r="BU389" s="142"/>
      <c r="BV389" s="142"/>
      <c r="BW389" s="142"/>
      <c r="BX389" s="142"/>
      <c r="BY389" s="142"/>
      <c r="BZ389" s="142"/>
      <c r="CA389" s="142"/>
      <c r="CB389" s="142"/>
      <c r="CC389" s="142"/>
      <c r="CD389" s="142"/>
      <c r="CE389" s="142"/>
      <c r="CF389" s="142"/>
      <c r="CG389" s="142"/>
      <c r="CH389" s="142"/>
      <c r="CI389" s="142"/>
      <c r="CJ389" s="142"/>
      <c r="CK389" s="142"/>
      <c r="CL389" s="142"/>
      <c r="CM389" s="142"/>
      <c r="CN389" s="142"/>
      <c r="CO389" s="142"/>
      <c r="CP389" s="142"/>
      <c r="CQ389" s="142"/>
      <c r="CR389" s="142"/>
      <c r="CS389" s="142"/>
      <c r="CT389" s="142"/>
      <c r="CU389" s="142"/>
      <c r="CV389" s="142"/>
      <c r="CW389" s="142"/>
      <c r="CX389" s="142"/>
      <c r="CY389" s="142"/>
      <c r="CZ389" s="142"/>
      <c r="DA389" s="142"/>
      <c r="DB389" s="142"/>
      <c r="DC389" s="142"/>
      <c r="DD389" s="142"/>
      <c r="DE389" s="142"/>
      <c r="DF389" s="142"/>
      <c r="DG389" s="142"/>
      <c r="DH389" s="142"/>
      <c r="DI389" s="142"/>
      <c r="DJ389" s="142"/>
      <c r="DK389" s="142"/>
      <c r="DL389" s="142"/>
      <c r="DM389" s="142"/>
      <c r="EG389" s="41"/>
      <c r="EH389" s="41"/>
      <c r="EI389" s="41"/>
      <c r="EJ389" s="41"/>
      <c r="EK389" s="41"/>
      <c r="EL389" s="41"/>
      <c r="EM389" s="141"/>
      <c r="EN389" s="41"/>
      <c r="EW389" s="41"/>
      <c r="EX389" s="41"/>
    </row>
    <row r="390" spans="1:154" s="143" customFormat="1" x14ac:dyDescent="0.2">
      <c r="A390" s="41"/>
      <c r="B390" s="139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  <c r="AP390" s="140"/>
      <c r="AQ390" s="41"/>
      <c r="AR390" s="141"/>
      <c r="AS390" s="117"/>
      <c r="AT390" s="117"/>
      <c r="AU390" s="117"/>
      <c r="AV390" s="142"/>
      <c r="AW390" s="142"/>
      <c r="AX390" s="142"/>
      <c r="AY390" s="142"/>
      <c r="AZ390" s="142"/>
      <c r="BA390" s="142"/>
      <c r="BB390" s="142"/>
      <c r="BC390" s="142"/>
      <c r="BD390" s="142"/>
      <c r="BE390" s="142"/>
      <c r="BF390" s="142"/>
      <c r="BG390" s="142"/>
      <c r="BH390" s="142"/>
      <c r="BI390" s="142"/>
      <c r="BJ390" s="142"/>
      <c r="BK390" s="142"/>
      <c r="BL390" s="142"/>
      <c r="BM390" s="142"/>
      <c r="BN390" s="142"/>
      <c r="BO390" s="142"/>
      <c r="BP390" s="142"/>
      <c r="BQ390" s="142"/>
      <c r="BR390" s="142"/>
      <c r="BS390" s="142"/>
      <c r="BT390" s="142"/>
      <c r="BU390" s="142"/>
      <c r="BV390" s="142"/>
      <c r="BW390" s="142"/>
      <c r="BX390" s="142"/>
      <c r="BY390" s="142"/>
      <c r="BZ390" s="142"/>
      <c r="CA390" s="142"/>
      <c r="CB390" s="142"/>
      <c r="CC390" s="142"/>
      <c r="CD390" s="142"/>
      <c r="CE390" s="142"/>
      <c r="CF390" s="142"/>
      <c r="CG390" s="142"/>
      <c r="CH390" s="142"/>
      <c r="CI390" s="142"/>
      <c r="CJ390" s="142"/>
      <c r="CK390" s="142"/>
      <c r="CL390" s="142"/>
      <c r="CM390" s="142"/>
      <c r="CN390" s="142"/>
      <c r="CO390" s="142"/>
      <c r="CP390" s="142"/>
      <c r="CQ390" s="142"/>
      <c r="CR390" s="142"/>
      <c r="CS390" s="142"/>
      <c r="CT390" s="142"/>
      <c r="CU390" s="142"/>
      <c r="CV390" s="142"/>
      <c r="CW390" s="142"/>
      <c r="CX390" s="142"/>
      <c r="CY390" s="142"/>
      <c r="CZ390" s="142"/>
      <c r="DA390" s="142"/>
      <c r="DB390" s="142"/>
      <c r="DC390" s="142"/>
      <c r="DD390" s="142"/>
      <c r="DE390" s="142"/>
      <c r="DF390" s="142"/>
      <c r="DG390" s="142"/>
      <c r="DH390" s="142"/>
      <c r="DI390" s="142"/>
      <c r="DJ390" s="142"/>
      <c r="DK390" s="142"/>
      <c r="DL390" s="142"/>
      <c r="DM390" s="142"/>
      <c r="EG390" s="41"/>
      <c r="EH390" s="41"/>
      <c r="EI390" s="41"/>
      <c r="EJ390" s="41"/>
      <c r="EK390" s="41"/>
      <c r="EL390" s="41"/>
      <c r="EM390" s="141"/>
      <c r="EN390" s="41"/>
      <c r="EW390" s="41"/>
      <c r="EX390" s="41"/>
    </row>
    <row r="391" spans="1:154" s="143" customFormat="1" x14ac:dyDescent="0.2">
      <c r="A391" s="41"/>
      <c r="B391" s="139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  <c r="AP391" s="140"/>
      <c r="AQ391" s="41"/>
      <c r="AR391" s="141"/>
      <c r="AS391" s="117"/>
      <c r="AT391" s="117"/>
      <c r="AU391" s="117"/>
      <c r="AV391" s="142"/>
      <c r="AW391" s="142"/>
      <c r="AX391" s="142"/>
      <c r="AY391" s="142"/>
      <c r="AZ391" s="142"/>
      <c r="BA391" s="142"/>
      <c r="BB391" s="142"/>
      <c r="BC391" s="142"/>
      <c r="BD391" s="142"/>
      <c r="BE391" s="142"/>
      <c r="BF391" s="142"/>
      <c r="BG391" s="142"/>
      <c r="BH391" s="142"/>
      <c r="BI391" s="142"/>
      <c r="BJ391" s="142"/>
      <c r="BK391" s="142"/>
      <c r="BL391" s="142"/>
      <c r="BM391" s="142"/>
      <c r="BN391" s="142"/>
      <c r="BO391" s="142"/>
      <c r="BP391" s="142"/>
      <c r="BQ391" s="142"/>
      <c r="BR391" s="142"/>
      <c r="BS391" s="142"/>
      <c r="BT391" s="142"/>
      <c r="BU391" s="142"/>
      <c r="BV391" s="142"/>
      <c r="BW391" s="142"/>
      <c r="BX391" s="142"/>
      <c r="BY391" s="142"/>
      <c r="BZ391" s="142"/>
      <c r="CA391" s="142"/>
      <c r="CB391" s="142"/>
      <c r="CC391" s="142"/>
      <c r="CD391" s="142"/>
      <c r="CE391" s="142"/>
      <c r="CF391" s="142"/>
      <c r="CG391" s="142"/>
      <c r="CH391" s="142"/>
      <c r="CI391" s="142"/>
      <c r="CJ391" s="142"/>
      <c r="CK391" s="142"/>
      <c r="CL391" s="142"/>
      <c r="CM391" s="142"/>
      <c r="CN391" s="142"/>
      <c r="CO391" s="142"/>
      <c r="CP391" s="142"/>
      <c r="CQ391" s="142"/>
      <c r="CR391" s="142"/>
      <c r="CS391" s="142"/>
      <c r="CT391" s="142"/>
      <c r="CU391" s="142"/>
      <c r="CV391" s="142"/>
      <c r="CW391" s="142"/>
      <c r="CX391" s="142"/>
      <c r="CY391" s="142"/>
      <c r="CZ391" s="142"/>
      <c r="DA391" s="142"/>
      <c r="DB391" s="142"/>
      <c r="DC391" s="142"/>
      <c r="DD391" s="142"/>
      <c r="DE391" s="142"/>
      <c r="DF391" s="142"/>
      <c r="DG391" s="142"/>
      <c r="DH391" s="142"/>
      <c r="DI391" s="142"/>
      <c r="DJ391" s="142"/>
      <c r="DK391" s="142"/>
      <c r="DL391" s="142"/>
      <c r="DM391" s="142"/>
      <c r="EG391" s="41"/>
      <c r="EH391" s="41"/>
      <c r="EI391" s="41"/>
      <c r="EJ391" s="41"/>
      <c r="EK391" s="41"/>
      <c r="EL391" s="41"/>
      <c r="EM391" s="141"/>
      <c r="EN391" s="41"/>
      <c r="EW391" s="41"/>
      <c r="EX391" s="41"/>
    </row>
    <row r="392" spans="1:154" s="143" customFormat="1" x14ac:dyDescent="0.2">
      <c r="A392" s="41"/>
      <c r="B392" s="139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  <c r="AP392" s="140"/>
      <c r="AQ392" s="41"/>
      <c r="AR392" s="141"/>
      <c r="AS392" s="117"/>
      <c r="AT392" s="117"/>
      <c r="AU392" s="117"/>
      <c r="AV392" s="142"/>
      <c r="AW392" s="142"/>
      <c r="AX392" s="142"/>
      <c r="AY392" s="142"/>
      <c r="AZ392" s="142"/>
      <c r="BA392" s="142"/>
      <c r="BB392" s="142"/>
      <c r="BC392" s="142"/>
      <c r="BD392" s="142"/>
      <c r="BE392" s="142"/>
      <c r="BF392" s="142"/>
      <c r="BG392" s="142"/>
      <c r="BH392" s="142"/>
      <c r="BI392" s="142"/>
      <c r="BJ392" s="142"/>
      <c r="BK392" s="142"/>
      <c r="BL392" s="142"/>
      <c r="BM392" s="142"/>
      <c r="BN392" s="142"/>
      <c r="BO392" s="142"/>
      <c r="BP392" s="142"/>
      <c r="BQ392" s="142"/>
      <c r="BR392" s="142"/>
      <c r="BS392" s="142"/>
      <c r="BT392" s="142"/>
      <c r="BU392" s="142"/>
      <c r="BV392" s="142"/>
      <c r="BW392" s="142"/>
      <c r="BX392" s="142"/>
      <c r="BY392" s="142"/>
      <c r="BZ392" s="142"/>
      <c r="CA392" s="142"/>
      <c r="CB392" s="142"/>
      <c r="CC392" s="142"/>
      <c r="CD392" s="142"/>
      <c r="CE392" s="142"/>
      <c r="CF392" s="142"/>
      <c r="CG392" s="142"/>
      <c r="CH392" s="142"/>
      <c r="CI392" s="142"/>
      <c r="CJ392" s="142"/>
      <c r="CK392" s="142"/>
      <c r="CL392" s="142"/>
      <c r="CM392" s="142"/>
      <c r="CN392" s="142"/>
      <c r="CO392" s="142"/>
      <c r="CP392" s="142"/>
      <c r="CQ392" s="142"/>
      <c r="CR392" s="142"/>
      <c r="CS392" s="142"/>
      <c r="CT392" s="142"/>
      <c r="CU392" s="142"/>
      <c r="CV392" s="142"/>
      <c r="CW392" s="142"/>
      <c r="CX392" s="142"/>
      <c r="CY392" s="142"/>
      <c r="CZ392" s="142"/>
      <c r="DA392" s="142"/>
      <c r="DB392" s="142"/>
      <c r="DC392" s="142"/>
      <c r="DD392" s="142"/>
      <c r="DE392" s="142"/>
      <c r="DF392" s="142"/>
      <c r="DG392" s="142"/>
      <c r="DH392" s="142"/>
      <c r="DI392" s="142"/>
      <c r="DJ392" s="142"/>
      <c r="DK392" s="142"/>
      <c r="DL392" s="142"/>
      <c r="DM392" s="142"/>
      <c r="EG392" s="41"/>
      <c r="EH392" s="41"/>
      <c r="EI392" s="41"/>
      <c r="EJ392" s="41"/>
      <c r="EK392" s="41"/>
      <c r="EL392" s="41"/>
      <c r="EM392" s="141"/>
      <c r="EN392" s="41"/>
      <c r="EW392" s="41"/>
      <c r="EX392" s="41"/>
    </row>
    <row r="393" spans="1:154" s="143" customFormat="1" x14ac:dyDescent="0.2">
      <c r="A393" s="41"/>
      <c r="B393" s="139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  <c r="AP393" s="140"/>
      <c r="AQ393" s="41"/>
      <c r="AR393" s="141"/>
      <c r="AS393" s="117"/>
      <c r="AT393" s="117"/>
      <c r="AU393" s="117"/>
      <c r="AV393" s="142"/>
      <c r="AW393" s="142"/>
      <c r="AX393" s="142"/>
      <c r="AY393" s="142"/>
      <c r="AZ393" s="142"/>
      <c r="BA393" s="142"/>
      <c r="BB393" s="142"/>
      <c r="BC393" s="142"/>
      <c r="BD393" s="142"/>
      <c r="BE393" s="142"/>
      <c r="BF393" s="142"/>
      <c r="BG393" s="142"/>
      <c r="BH393" s="142"/>
      <c r="BI393" s="142"/>
      <c r="BJ393" s="142"/>
      <c r="BK393" s="142"/>
      <c r="BL393" s="142"/>
      <c r="BM393" s="142"/>
      <c r="BN393" s="142"/>
      <c r="BO393" s="142"/>
      <c r="BP393" s="142"/>
      <c r="BQ393" s="142"/>
      <c r="BR393" s="142"/>
      <c r="BS393" s="142"/>
      <c r="BT393" s="142"/>
      <c r="BU393" s="142"/>
      <c r="BV393" s="142"/>
      <c r="BW393" s="142"/>
      <c r="BX393" s="142"/>
      <c r="BY393" s="142"/>
      <c r="BZ393" s="142"/>
      <c r="CA393" s="142"/>
      <c r="CB393" s="142"/>
      <c r="CC393" s="142"/>
      <c r="CD393" s="142"/>
      <c r="CE393" s="142"/>
      <c r="CF393" s="142"/>
      <c r="CG393" s="142"/>
      <c r="CH393" s="142"/>
      <c r="CI393" s="142"/>
      <c r="CJ393" s="142"/>
      <c r="CK393" s="142"/>
      <c r="CL393" s="142"/>
      <c r="CM393" s="142"/>
      <c r="CN393" s="142"/>
      <c r="CO393" s="142"/>
      <c r="CP393" s="142"/>
      <c r="CQ393" s="142"/>
      <c r="CR393" s="142"/>
      <c r="CS393" s="142"/>
      <c r="CT393" s="142"/>
      <c r="CU393" s="142"/>
      <c r="CV393" s="142"/>
      <c r="CW393" s="142"/>
      <c r="CX393" s="142"/>
      <c r="CY393" s="142"/>
      <c r="CZ393" s="142"/>
      <c r="DA393" s="142"/>
      <c r="DB393" s="142"/>
      <c r="DC393" s="142"/>
      <c r="DD393" s="142"/>
      <c r="DE393" s="142"/>
      <c r="DF393" s="142"/>
      <c r="DG393" s="142"/>
      <c r="DH393" s="142"/>
      <c r="DI393" s="142"/>
      <c r="DJ393" s="142"/>
      <c r="DK393" s="142"/>
      <c r="DL393" s="142"/>
      <c r="DM393" s="142"/>
      <c r="EG393" s="41"/>
      <c r="EH393" s="41"/>
      <c r="EI393" s="41"/>
      <c r="EJ393" s="41"/>
      <c r="EK393" s="41"/>
      <c r="EL393" s="41"/>
      <c r="EM393" s="141"/>
      <c r="EN393" s="41"/>
      <c r="EW393" s="41"/>
      <c r="EX393" s="41"/>
    </row>
    <row r="394" spans="1:154" s="143" customFormat="1" x14ac:dyDescent="0.2">
      <c r="A394" s="41"/>
      <c r="B394" s="139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  <c r="AP394" s="140"/>
      <c r="AQ394" s="41"/>
      <c r="AR394" s="141"/>
      <c r="AS394" s="117"/>
      <c r="AT394" s="117"/>
      <c r="AU394" s="117"/>
      <c r="AV394" s="142"/>
      <c r="AW394" s="142"/>
      <c r="AX394" s="142"/>
      <c r="AY394" s="142"/>
      <c r="AZ394" s="142"/>
      <c r="BA394" s="142"/>
      <c r="BB394" s="142"/>
      <c r="BC394" s="142"/>
      <c r="BD394" s="142"/>
      <c r="BE394" s="142"/>
      <c r="BF394" s="142"/>
      <c r="BG394" s="142"/>
      <c r="BH394" s="142"/>
      <c r="BI394" s="142"/>
      <c r="BJ394" s="142"/>
      <c r="BK394" s="142"/>
      <c r="BL394" s="142"/>
      <c r="BM394" s="142"/>
      <c r="BN394" s="142"/>
      <c r="BO394" s="142"/>
      <c r="BP394" s="142"/>
      <c r="BQ394" s="142"/>
      <c r="BR394" s="142"/>
      <c r="BS394" s="142"/>
      <c r="BT394" s="142"/>
      <c r="BU394" s="142"/>
      <c r="BV394" s="142"/>
      <c r="BW394" s="142"/>
      <c r="BX394" s="142"/>
      <c r="BY394" s="142"/>
      <c r="BZ394" s="142"/>
      <c r="CA394" s="142"/>
      <c r="CB394" s="142"/>
      <c r="CC394" s="142"/>
      <c r="CD394" s="142"/>
      <c r="CE394" s="142"/>
      <c r="CF394" s="142"/>
      <c r="CG394" s="142"/>
      <c r="CH394" s="142"/>
      <c r="CI394" s="142"/>
      <c r="CJ394" s="142"/>
      <c r="CK394" s="142"/>
      <c r="CL394" s="142"/>
      <c r="CM394" s="142"/>
      <c r="CN394" s="142"/>
      <c r="CO394" s="142"/>
      <c r="CP394" s="142"/>
      <c r="CQ394" s="142"/>
      <c r="CR394" s="142"/>
      <c r="CS394" s="142"/>
      <c r="CT394" s="142"/>
      <c r="CU394" s="142"/>
      <c r="CV394" s="142"/>
      <c r="CW394" s="142"/>
      <c r="CX394" s="142"/>
      <c r="CY394" s="142"/>
      <c r="CZ394" s="142"/>
      <c r="DA394" s="142"/>
      <c r="DB394" s="142"/>
      <c r="DC394" s="142"/>
      <c r="DD394" s="142"/>
      <c r="DE394" s="142"/>
      <c r="DF394" s="142"/>
      <c r="DG394" s="142"/>
      <c r="DH394" s="142"/>
      <c r="DI394" s="142"/>
      <c r="DJ394" s="142"/>
      <c r="DK394" s="142"/>
      <c r="DL394" s="142"/>
      <c r="DM394" s="142"/>
      <c r="EG394" s="41"/>
      <c r="EH394" s="41"/>
      <c r="EI394" s="41"/>
      <c r="EJ394" s="41"/>
      <c r="EK394" s="41"/>
      <c r="EL394" s="41"/>
      <c r="EM394" s="141"/>
      <c r="EN394" s="41"/>
      <c r="EW394" s="41"/>
      <c r="EX394" s="41"/>
    </row>
    <row r="395" spans="1:154" s="143" customFormat="1" x14ac:dyDescent="0.2">
      <c r="A395" s="41"/>
      <c r="B395" s="139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  <c r="AP395" s="140"/>
      <c r="AQ395" s="41"/>
      <c r="AR395" s="141"/>
      <c r="AS395" s="117"/>
      <c r="AT395" s="117"/>
      <c r="AU395" s="117"/>
      <c r="AV395" s="142"/>
      <c r="AW395" s="142"/>
      <c r="AX395" s="142"/>
      <c r="AY395" s="142"/>
      <c r="AZ395" s="142"/>
      <c r="BA395" s="142"/>
      <c r="BB395" s="142"/>
      <c r="BC395" s="142"/>
      <c r="BD395" s="142"/>
      <c r="BE395" s="142"/>
      <c r="BF395" s="142"/>
      <c r="BG395" s="142"/>
      <c r="BH395" s="142"/>
      <c r="BI395" s="142"/>
      <c r="BJ395" s="142"/>
      <c r="BK395" s="142"/>
      <c r="BL395" s="142"/>
      <c r="BM395" s="142"/>
      <c r="BN395" s="142"/>
      <c r="BO395" s="142"/>
      <c r="BP395" s="142"/>
      <c r="BQ395" s="142"/>
      <c r="BR395" s="142"/>
      <c r="BS395" s="142"/>
      <c r="BT395" s="142"/>
      <c r="BU395" s="142"/>
      <c r="BV395" s="142"/>
      <c r="BW395" s="142"/>
      <c r="BX395" s="142"/>
      <c r="BY395" s="142"/>
      <c r="BZ395" s="142"/>
      <c r="CA395" s="142"/>
      <c r="CB395" s="142"/>
      <c r="CC395" s="142"/>
      <c r="CD395" s="142"/>
      <c r="CE395" s="142"/>
      <c r="CF395" s="142"/>
      <c r="CG395" s="142"/>
      <c r="CH395" s="142"/>
      <c r="CI395" s="142"/>
      <c r="CJ395" s="142"/>
      <c r="CK395" s="142"/>
      <c r="CL395" s="142"/>
      <c r="CM395" s="142"/>
      <c r="CN395" s="142"/>
      <c r="CO395" s="142"/>
      <c r="CP395" s="142"/>
      <c r="CQ395" s="142"/>
      <c r="CR395" s="142"/>
      <c r="CS395" s="142"/>
      <c r="CT395" s="142"/>
      <c r="CU395" s="142"/>
      <c r="CV395" s="142"/>
      <c r="CW395" s="142"/>
      <c r="CX395" s="142"/>
      <c r="CY395" s="142"/>
      <c r="CZ395" s="142"/>
      <c r="DA395" s="142"/>
      <c r="DB395" s="142"/>
      <c r="DC395" s="142"/>
      <c r="DD395" s="142"/>
      <c r="DE395" s="142"/>
      <c r="DF395" s="142"/>
      <c r="DG395" s="142"/>
      <c r="DH395" s="142"/>
      <c r="DI395" s="142"/>
      <c r="DJ395" s="142"/>
      <c r="DK395" s="142"/>
      <c r="DL395" s="142"/>
      <c r="DM395" s="142"/>
      <c r="EG395" s="41"/>
      <c r="EH395" s="41"/>
      <c r="EI395" s="41"/>
      <c r="EJ395" s="41"/>
      <c r="EK395" s="41"/>
      <c r="EL395" s="41"/>
      <c r="EM395" s="141"/>
      <c r="EN395" s="41"/>
      <c r="EW395" s="41"/>
      <c r="EX395" s="41"/>
    </row>
    <row r="396" spans="1:154" s="143" customFormat="1" x14ac:dyDescent="0.2">
      <c r="A396" s="41"/>
      <c r="B396" s="139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  <c r="AP396" s="140"/>
      <c r="AQ396" s="41"/>
      <c r="AR396" s="141"/>
      <c r="AS396" s="117"/>
      <c r="AT396" s="117"/>
      <c r="AU396" s="117"/>
      <c r="AV396" s="142"/>
      <c r="AW396" s="142"/>
      <c r="AX396" s="142"/>
      <c r="AY396" s="142"/>
      <c r="AZ396" s="142"/>
      <c r="BA396" s="142"/>
      <c r="BB396" s="142"/>
      <c r="BC396" s="142"/>
      <c r="BD396" s="142"/>
      <c r="BE396" s="142"/>
      <c r="BF396" s="142"/>
      <c r="BG396" s="142"/>
      <c r="BH396" s="142"/>
      <c r="BI396" s="142"/>
      <c r="BJ396" s="142"/>
      <c r="BK396" s="142"/>
      <c r="BL396" s="142"/>
      <c r="BM396" s="142"/>
      <c r="BN396" s="142"/>
      <c r="BO396" s="142"/>
      <c r="BP396" s="142"/>
      <c r="BQ396" s="142"/>
      <c r="BR396" s="142"/>
      <c r="BS396" s="142"/>
      <c r="BT396" s="142"/>
      <c r="BU396" s="142"/>
      <c r="BV396" s="142"/>
      <c r="BW396" s="142"/>
      <c r="BX396" s="142"/>
      <c r="BY396" s="142"/>
      <c r="BZ396" s="142"/>
      <c r="CA396" s="142"/>
      <c r="CB396" s="142"/>
      <c r="CC396" s="142"/>
      <c r="CD396" s="142"/>
      <c r="CE396" s="142"/>
      <c r="CF396" s="142"/>
      <c r="CG396" s="142"/>
      <c r="CH396" s="142"/>
      <c r="CI396" s="142"/>
      <c r="CJ396" s="142"/>
      <c r="CK396" s="142"/>
      <c r="CL396" s="142"/>
      <c r="CM396" s="142"/>
      <c r="CN396" s="142"/>
      <c r="CO396" s="142"/>
      <c r="CP396" s="142"/>
      <c r="CQ396" s="142"/>
      <c r="CR396" s="142"/>
      <c r="CS396" s="142"/>
      <c r="CT396" s="142"/>
      <c r="CU396" s="142"/>
      <c r="CV396" s="142"/>
      <c r="CW396" s="142"/>
      <c r="CX396" s="142"/>
      <c r="CY396" s="142"/>
      <c r="CZ396" s="142"/>
      <c r="DA396" s="142"/>
      <c r="DB396" s="142"/>
      <c r="DC396" s="142"/>
      <c r="DD396" s="142"/>
      <c r="DE396" s="142"/>
      <c r="DF396" s="142"/>
      <c r="DG396" s="142"/>
      <c r="DH396" s="142"/>
      <c r="DI396" s="142"/>
      <c r="DJ396" s="142"/>
      <c r="DK396" s="142"/>
      <c r="DL396" s="142"/>
      <c r="DM396" s="142"/>
      <c r="EG396" s="41"/>
      <c r="EH396" s="41"/>
      <c r="EI396" s="41"/>
      <c r="EJ396" s="41"/>
      <c r="EK396" s="41"/>
      <c r="EL396" s="41"/>
      <c r="EM396" s="141"/>
      <c r="EN396" s="41"/>
      <c r="EW396" s="41"/>
      <c r="EX396" s="41"/>
    </row>
    <row r="397" spans="1:154" s="143" customFormat="1" x14ac:dyDescent="0.2">
      <c r="A397" s="41"/>
      <c r="B397" s="139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  <c r="AP397" s="140"/>
      <c r="AQ397" s="41"/>
      <c r="AR397" s="141"/>
      <c r="AS397" s="117"/>
      <c r="AT397" s="117"/>
      <c r="AU397" s="117"/>
      <c r="AV397" s="142"/>
      <c r="AW397" s="142"/>
      <c r="AX397" s="142"/>
      <c r="AY397" s="142"/>
      <c r="AZ397" s="142"/>
      <c r="BA397" s="142"/>
      <c r="BB397" s="142"/>
      <c r="BC397" s="142"/>
      <c r="BD397" s="142"/>
      <c r="BE397" s="142"/>
      <c r="BF397" s="142"/>
      <c r="BG397" s="142"/>
      <c r="BH397" s="142"/>
      <c r="BI397" s="142"/>
      <c r="BJ397" s="142"/>
      <c r="BK397" s="142"/>
      <c r="BL397" s="142"/>
      <c r="BM397" s="142"/>
      <c r="BN397" s="142"/>
      <c r="BO397" s="142"/>
      <c r="BP397" s="142"/>
      <c r="BQ397" s="142"/>
      <c r="BR397" s="142"/>
      <c r="BS397" s="142"/>
      <c r="BT397" s="142"/>
      <c r="BU397" s="142"/>
      <c r="BV397" s="142"/>
      <c r="BW397" s="142"/>
      <c r="BX397" s="142"/>
      <c r="BY397" s="142"/>
      <c r="BZ397" s="142"/>
      <c r="CA397" s="142"/>
      <c r="CB397" s="142"/>
      <c r="CC397" s="142"/>
      <c r="CD397" s="142"/>
      <c r="CE397" s="142"/>
      <c r="CF397" s="142"/>
      <c r="CG397" s="142"/>
      <c r="CH397" s="142"/>
      <c r="CI397" s="142"/>
      <c r="CJ397" s="142"/>
      <c r="CK397" s="142"/>
      <c r="CL397" s="142"/>
      <c r="CM397" s="142"/>
      <c r="CN397" s="142"/>
      <c r="CO397" s="142"/>
      <c r="CP397" s="142"/>
      <c r="CQ397" s="142"/>
      <c r="CR397" s="142"/>
      <c r="CS397" s="142"/>
      <c r="CT397" s="142"/>
      <c r="CU397" s="142"/>
      <c r="CV397" s="142"/>
      <c r="CW397" s="142"/>
      <c r="CX397" s="142"/>
      <c r="CY397" s="142"/>
      <c r="CZ397" s="142"/>
      <c r="DA397" s="142"/>
      <c r="DB397" s="142"/>
      <c r="DC397" s="142"/>
      <c r="DD397" s="142"/>
      <c r="DE397" s="142"/>
      <c r="DF397" s="142"/>
      <c r="DG397" s="142"/>
      <c r="DH397" s="142"/>
      <c r="DI397" s="142"/>
      <c r="DJ397" s="142"/>
      <c r="DK397" s="142"/>
      <c r="DL397" s="142"/>
      <c r="DM397" s="142"/>
      <c r="EG397" s="41"/>
      <c r="EH397" s="41"/>
      <c r="EI397" s="41"/>
      <c r="EJ397" s="41"/>
      <c r="EK397" s="41"/>
      <c r="EL397" s="41"/>
      <c r="EM397" s="141"/>
      <c r="EN397" s="41"/>
      <c r="EW397" s="41"/>
      <c r="EX397" s="41"/>
    </row>
    <row r="398" spans="1:154" s="143" customFormat="1" x14ac:dyDescent="0.2">
      <c r="A398" s="41"/>
      <c r="B398" s="139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  <c r="AP398" s="140"/>
      <c r="AQ398" s="41"/>
      <c r="AR398" s="141"/>
      <c r="AS398" s="117"/>
      <c r="AT398" s="117"/>
      <c r="AU398" s="117"/>
      <c r="AV398" s="142"/>
      <c r="AW398" s="142"/>
      <c r="AX398" s="142"/>
      <c r="AY398" s="142"/>
      <c r="AZ398" s="142"/>
      <c r="BA398" s="142"/>
      <c r="BB398" s="142"/>
      <c r="BC398" s="142"/>
      <c r="BD398" s="142"/>
      <c r="BE398" s="142"/>
      <c r="BF398" s="142"/>
      <c r="BG398" s="142"/>
      <c r="BH398" s="142"/>
      <c r="BI398" s="142"/>
      <c r="BJ398" s="142"/>
      <c r="BK398" s="142"/>
      <c r="BL398" s="142"/>
      <c r="BM398" s="142"/>
      <c r="BN398" s="142"/>
      <c r="BO398" s="142"/>
      <c r="BP398" s="142"/>
      <c r="BQ398" s="142"/>
      <c r="BR398" s="142"/>
      <c r="BS398" s="142"/>
      <c r="BT398" s="142"/>
      <c r="BU398" s="142"/>
      <c r="BV398" s="142"/>
      <c r="BW398" s="142"/>
      <c r="BX398" s="142"/>
      <c r="BY398" s="142"/>
      <c r="BZ398" s="142"/>
      <c r="CA398" s="142"/>
      <c r="CB398" s="142"/>
      <c r="CC398" s="142"/>
      <c r="CD398" s="142"/>
      <c r="CE398" s="142"/>
      <c r="CF398" s="142"/>
      <c r="CG398" s="142"/>
      <c r="CH398" s="142"/>
      <c r="CI398" s="142"/>
      <c r="CJ398" s="142"/>
      <c r="CK398" s="142"/>
      <c r="CL398" s="142"/>
      <c r="CM398" s="142"/>
      <c r="CN398" s="142"/>
      <c r="CO398" s="142"/>
      <c r="CP398" s="142"/>
      <c r="CQ398" s="142"/>
      <c r="CR398" s="142"/>
      <c r="CS398" s="142"/>
      <c r="CT398" s="142"/>
      <c r="CU398" s="142"/>
      <c r="CV398" s="142"/>
      <c r="CW398" s="142"/>
      <c r="CX398" s="142"/>
      <c r="CY398" s="142"/>
      <c r="CZ398" s="142"/>
      <c r="DA398" s="142"/>
      <c r="DB398" s="142"/>
      <c r="DC398" s="142"/>
      <c r="DD398" s="142"/>
      <c r="DE398" s="142"/>
      <c r="DF398" s="142"/>
      <c r="DG398" s="142"/>
      <c r="DH398" s="142"/>
      <c r="DI398" s="142"/>
      <c r="DJ398" s="142"/>
      <c r="DK398" s="142"/>
      <c r="DL398" s="142"/>
      <c r="DM398" s="142"/>
      <c r="EG398" s="41"/>
      <c r="EH398" s="41"/>
      <c r="EI398" s="41"/>
      <c r="EJ398" s="41"/>
      <c r="EK398" s="41"/>
      <c r="EL398" s="41"/>
      <c r="EM398" s="141"/>
      <c r="EN398" s="41"/>
      <c r="EW398" s="41"/>
      <c r="EX398" s="41"/>
    </row>
    <row r="399" spans="1:154" s="143" customFormat="1" x14ac:dyDescent="0.2">
      <c r="A399" s="41"/>
      <c r="B399" s="139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  <c r="AP399" s="140"/>
      <c r="AQ399" s="41"/>
      <c r="AR399" s="141"/>
      <c r="AS399" s="117"/>
      <c r="AT399" s="117"/>
      <c r="AU399" s="117"/>
      <c r="AV399" s="142"/>
      <c r="AW399" s="142"/>
      <c r="AX399" s="142"/>
      <c r="AY399" s="142"/>
      <c r="AZ399" s="142"/>
      <c r="BA399" s="142"/>
      <c r="BB399" s="142"/>
      <c r="BC399" s="142"/>
      <c r="BD399" s="142"/>
      <c r="BE399" s="142"/>
      <c r="BF399" s="142"/>
      <c r="BG399" s="142"/>
      <c r="BH399" s="142"/>
      <c r="BI399" s="142"/>
      <c r="BJ399" s="142"/>
      <c r="BK399" s="142"/>
      <c r="BL399" s="142"/>
      <c r="BM399" s="142"/>
      <c r="BN399" s="142"/>
      <c r="BO399" s="142"/>
      <c r="BP399" s="142"/>
      <c r="BQ399" s="142"/>
      <c r="BR399" s="142"/>
      <c r="BS399" s="142"/>
      <c r="BT399" s="142"/>
      <c r="BU399" s="142"/>
      <c r="BV399" s="142"/>
      <c r="BW399" s="142"/>
      <c r="BX399" s="142"/>
      <c r="BY399" s="142"/>
      <c r="BZ399" s="142"/>
      <c r="CA399" s="142"/>
      <c r="CB399" s="142"/>
      <c r="CC399" s="142"/>
      <c r="CD399" s="142"/>
      <c r="CE399" s="142"/>
      <c r="CF399" s="142"/>
      <c r="CG399" s="142"/>
      <c r="CH399" s="142"/>
      <c r="CI399" s="142"/>
      <c r="CJ399" s="142"/>
      <c r="CK399" s="142"/>
      <c r="CL399" s="142"/>
      <c r="CM399" s="142"/>
      <c r="CN399" s="142"/>
      <c r="CO399" s="142"/>
      <c r="CP399" s="142"/>
      <c r="CQ399" s="142"/>
      <c r="CR399" s="142"/>
      <c r="CS399" s="142"/>
      <c r="CT399" s="142"/>
      <c r="CU399" s="142"/>
      <c r="CV399" s="142"/>
      <c r="CW399" s="142"/>
      <c r="CX399" s="142"/>
      <c r="CY399" s="142"/>
      <c r="CZ399" s="142"/>
      <c r="DA399" s="142"/>
      <c r="DB399" s="142"/>
      <c r="DC399" s="142"/>
      <c r="DD399" s="142"/>
      <c r="DE399" s="142"/>
      <c r="DF399" s="142"/>
      <c r="DG399" s="142"/>
      <c r="DH399" s="142"/>
      <c r="DI399" s="142"/>
      <c r="DJ399" s="142"/>
      <c r="DK399" s="142"/>
      <c r="DL399" s="142"/>
      <c r="DM399" s="142"/>
      <c r="EG399" s="41"/>
      <c r="EH399" s="41"/>
      <c r="EI399" s="41"/>
      <c r="EJ399" s="41"/>
      <c r="EK399" s="41"/>
      <c r="EL399" s="41"/>
      <c r="EM399" s="141"/>
      <c r="EN399" s="41"/>
      <c r="EW399" s="41"/>
      <c r="EX399" s="41"/>
    </row>
    <row r="400" spans="1:154" s="143" customFormat="1" x14ac:dyDescent="0.2">
      <c r="A400" s="41"/>
      <c r="B400" s="139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  <c r="AP400" s="140"/>
      <c r="AQ400" s="41"/>
      <c r="AR400" s="141"/>
      <c r="AS400" s="117"/>
      <c r="AT400" s="117"/>
      <c r="AU400" s="117"/>
      <c r="AV400" s="142"/>
      <c r="AW400" s="142"/>
      <c r="AX400" s="142"/>
      <c r="AY400" s="142"/>
      <c r="AZ400" s="142"/>
      <c r="BA400" s="142"/>
      <c r="BB400" s="142"/>
      <c r="BC400" s="142"/>
      <c r="BD400" s="142"/>
      <c r="BE400" s="142"/>
      <c r="BF400" s="142"/>
      <c r="BG400" s="142"/>
      <c r="BH400" s="142"/>
      <c r="BI400" s="142"/>
      <c r="BJ400" s="142"/>
      <c r="BK400" s="142"/>
      <c r="BL400" s="142"/>
      <c r="BM400" s="142"/>
      <c r="BN400" s="142"/>
      <c r="BO400" s="142"/>
      <c r="BP400" s="142"/>
      <c r="BQ400" s="142"/>
      <c r="BR400" s="142"/>
      <c r="BS400" s="142"/>
      <c r="BT400" s="142"/>
      <c r="BU400" s="142"/>
      <c r="BV400" s="142"/>
      <c r="BW400" s="142"/>
      <c r="BX400" s="142"/>
      <c r="BY400" s="142"/>
      <c r="BZ400" s="142"/>
      <c r="CA400" s="142"/>
      <c r="CB400" s="142"/>
      <c r="CC400" s="142"/>
      <c r="CD400" s="142"/>
      <c r="CE400" s="142"/>
      <c r="CF400" s="142"/>
      <c r="CG400" s="142"/>
      <c r="CH400" s="142"/>
      <c r="CI400" s="142"/>
      <c r="CJ400" s="142"/>
      <c r="CK400" s="142"/>
      <c r="CL400" s="142"/>
      <c r="CM400" s="142"/>
      <c r="CN400" s="142"/>
      <c r="CO400" s="142"/>
      <c r="CP400" s="142"/>
      <c r="CQ400" s="142"/>
      <c r="CR400" s="142"/>
      <c r="CS400" s="142"/>
      <c r="CT400" s="142"/>
      <c r="CU400" s="142"/>
      <c r="CV400" s="142"/>
      <c r="CW400" s="142"/>
      <c r="CX400" s="142"/>
      <c r="CY400" s="142"/>
      <c r="CZ400" s="142"/>
      <c r="DA400" s="142"/>
      <c r="DB400" s="142"/>
      <c r="DC400" s="142"/>
      <c r="DD400" s="142"/>
      <c r="DE400" s="142"/>
      <c r="DF400" s="142"/>
      <c r="DG400" s="142"/>
      <c r="DH400" s="142"/>
      <c r="DI400" s="142"/>
      <c r="DJ400" s="142"/>
      <c r="DK400" s="142"/>
      <c r="DL400" s="142"/>
      <c r="DM400" s="142"/>
      <c r="EG400" s="41"/>
      <c r="EH400" s="41"/>
      <c r="EI400" s="41"/>
      <c r="EJ400" s="41"/>
      <c r="EK400" s="41"/>
      <c r="EL400" s="41"/>
      <c r="EM400" s="141"/>
      <c r="EN400" s="41"/>
      <c r="EW400" s="41"/>
      <c r="EX400" s="41"/>
    </row>
    <row r="401" spans="1:154" s="143" customFormat="1" x14ac:dyDescent="0.2">
      <c r="A401" s="41"/>
      <c r="B401" s="139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  <c r="AP401" s="140"/>
      <c r="AQ401" s="41"/>
      <c r="AR401" s="141"/>
      <c r="AS401" s="117"/>
      <c r="AT401" s="117"/>
      <c r="AU401" s="117"/>
      <c r="AV401" s="142"/>
      <c r="AW401" s="142"/>
      <c r="AX401" s="142"/>
      <c r="AY401" s="142"/>
      <c r="AZ401" s="142"/>
      <c r="BA401" s="142"/>
      <c r="BB401" s="142"/>
      <c r="BC401" s="142"/>
      <c r="BD401" s="142"/>
      <c r="BE401" s="142"/>
      <c r="BF401" s="142"/>
      <c r="BG401" s="142"/>
      <c r="BH401" s="142"/>
      <c r="BI401" s="142"/>
      <c r="BJ401" s="142"/>
      <c r="BK401" s="142"/>
      <c r="BL401" s="142"/>
      <c r="BM401" s="142"/>
      <c r="BN401" s="142"/>
      <c r="BO401" s="142"/>
      <c r="BP401" s="142"/>
      <c r="BQ401" s="142"/>
      <c r="BR401" s="142"/>
      <c r="BS401" s="142"/>
      <c r="BT401" s="142"/>
      <c r="BU401" s="142"/>
      <c r="BV401" s="142"/>
      <c r="BW401" s="142"/>
      <c r="BX401" s="142"/>
      <c r="BY401" s="142"/>
      <c r="BZ401" s="142"/>
      <c r="CA401" s="142"/>
      <c r="CB401" s="142"/>
      <c r="CC401" s="142"/>
      <c r="CD401" s="142"/>
      <c r="CE401" s="142"/>
      <c r="CF401" s="142"/>
      <c r="CG401" s="142"/>
      <c r="CH401" s="142"/>
      <c r="CI401" s="142"/>
      <c r="CJ401" s="142"/>
      <c r="CK401" s="142"/>
      <c r="CL401" s="142"/>
      <c r="CM401" s="142"/>
      <c r="CN401" s="142"/>
      <c r="CO401" s="142"/>
      <c r="CP401" s="142"/>
      <c r="CQ401" s="142"/>
      <c r="CR401" s="142"/>
      <c r="CS401" s="142"/>
      <c r="CT401" s="142"/>
      <c r="CU401" s="142"/>
      <c r="CV401" s="142"/>
      <c r="CW401" s="142"/>
      <c r="CX401" s="142"/>
      <c r="CY401" s="142"/>
      <c r="CZ401" s="142"/>
      <c r="DA401" s="142"/>
      <c r="DB401" s="142"/>
      <c r="DC401" s="142"/>
      <c r="DD401" s="142"/>
      <c r="DE401" s="142"/>
      <c r="DF401" s="142"/>
      <c r="DG401" s="142"/>
      <c r="DH401" s="142"/>
      <c r="DI401" s="142"/>
      <c r="DJ401" s="142"/>
      <c r="DK401" s="142"/>
      <c r="DL401" s="142"/>
      <c r="DM401" s="142"/>
      <c r="EG401" s="41"/>
      <c r="EH401" s="41"/>
      <c r="EI401" s="41"/>
      <c r="EJ401" s="41"/>
      <c r="EK401" s="41"/>
      <c r="EL401" s="41"/>
      <c r="EM401" s="141"/>
      <c r="EN401" s="41"/>
      <c r="EW401" s="41"/>
      <c r="EX401" s="41"/>
    </row>
    <row r="402" spans="1:154" s="143" customFormat="1" x14ac:dyDescent="0.2">
      <c r="A402" s="41"/>
      <c r="B402" s="139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  <c r="AP402" s="140"/>
      <c r="AQ402" s="41"/>
      <c r="AR402" s="141"/>
      <c r="AS402" s="117"/>
      <c r="AT402" s="117"/>
      <c r="AU402" s="117"/>
      <c r="AV402" s="142"/>
      <c r="AW402" s="142"/>
      <c r="AX402" s="142"/>
      <c r="AY402" s="142"/>
      <c r="AZ402" s="142"/>
      <c r="BA402" s="142"/>
      <c r="BB402" s="142"/>
      <c r="BC402" s="142"/>
      <c r="BD402" s="142"/>
      <c r="BE402" s="142"/>
      <c r="BF402" s="142"/>
      <c r="BG402" s="142"/>
      <c r="BH402" s="142"/>
      <c r="BI402" s="142"/>
      <c r="BJ402" s="142"/>
      <c r="BK402" s="142"/>
      <c r="BL402" s="142"/>
      <c r="BM402" s="142"/>
      <c r="BN402" s="142"/>
      <c r="BO402" s="142"/>
      <c r="BP402" s="142"/>
      <c r="BQ402" s="142"/>
      <c r="BR402" s="142"/>
      <c r="BS402" s="142"/>
      <c r="BT402" s="142"/>
      <c r="BU402" s="142"/>
      <c r="BV402" s="142"/>
      <c r="BW402" s="142"/>
      <c r="BX402" s="142"/>
      <c r="BY402" s="142"/>
      <c r="BZ402" s="142"/>
      <c r="CA402" s="142"/>
      <c r="CB402" s="142"/>
      <c r="CC402" s="142"/>
      <c r="CD402" s="142"/>
      <c r="CE402" s="142"/>
      <c r="CF402" s="142"/>
      <c r="CG402" s="142"/>
      <c r="CH402" s="142"/>
      <c r="CI402" s="142"/>
      <c r="CJ402" s="142"/>
      <c r="CK402" s="142"/>
      <c r="CL402" s="142"/>
      <c r="CM402" s="142"/>
      <c r="CN402" s="142"/>
      <c r="CO402" s="142"/>
      <c r="CP402" s="142"/>
      <c r="CQ402" s="142"/>
      <c r="CR402" s="142"/>
      <c r="CS402" s="142"/>
      <c r="CT402" s="142"/>
      <c r="CU402" s="142"/>
      <c r="CV402" s="142"/>
      <c r="CW402" s="142"/>
      <c r="CX402" s="142"/>
      <c r="CY402" s="142"/>
      <c r="CZ402" s="142"/>
      <c r="DA402" s="142"/>
      <c r="DB402" s="142"/>
      <c r="DC402" s="142"/>
      <c r="DD402" s="142"/>
      <c r="DE402" s="142"/>
      <c r="DF402" s="142"/>
      <c r="DG402" s="142"/>
      <c r="DH402" s="142"/>
      <c r="DI402" s="142"/>
      <c r="DJ402" s="142"/>
      <c r="DK402" s="142"/>
      <c r="DL402" s="142"/>
      <c r="DM402" s="142"/>
      <c r="EG402" s="41"/>
      <c r="EH402" s="41"/>
      <c r="EI402" s="41"/>
      <c r="EJ402" s="41"/>
      <c r="EK402" s="41"/>
      <c r="EL402" s="41"/>
      <c r="EM402" s="141"/>
      <c r="EN402" s="41"/>
      <c r="EW402" s="41"/>
      <c r="EX402" s="41"/>
    </row>
    <row r="403" spans="1:154" s="143" customFormat="1" x14ac:dyDescent="0.2">
      <c r="A403" s="41"/>
      <c r="B403" s="139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  <c r="AP403" s="140"/>
      <c r="AQ403" s="41"/>
      <c r="AR403" s="141"/>
      <c r="AS403" s="117"/>
      <c r="AT403" s="117"/>
      <c r="AU403" s="117"/>
      <c r="AV403" s="142"/>
      <c r="AW403" s="142"/>
      <c r="AX403" s="142"/>
      <c r="AY403" s="142"/>
      <c r="AZ403" s="142"/>
      <c r="BA403" s="142"/>
      <c r="BB403" s="142"/>
      <c r="BC403" s="142"/>
      <c r="BD403" s="142"/>
      <c r="BE403" s="142"/>
      <c r="BF403" s="142"/>
      <c r="BG403" s="142"/>
      <c r="BH403" s="142"/>
      <c r="BI403" s="142"/>
      <c r="BJ403" s="142"/>
      <c r="BK403" s="142"/>
      <c r="BL403" s="142"/>
      <c r="BM403" s="142"/>
      <c r="BN403" s="142"/>
      <c r="BO403" s="142"/>
      <c r="BP403" s="142"/>
      <c r="BQ403" s="142"/>
      <c r="BR403" s="142"/>
      <c r="BS403" s="142"/>
      <c r="BT403" s="142"/>
      <c r="BU403" s="142"/>
      <c r="BV403" s="142"/>
      <c r="BW403" s="142"/>
      <c r="BX403" s="142"/>
      <c r="BY403" s="142"/>
      <c r="BZ403" s="142"/>
      <c r="CA403" s="142"/>
      <c r="CB403" s="142"/>
      <c r="CC403" s="142"/>
      <c r="CD403" s="142"/>
      <c r="CE403" s="142"/>
      <c r="CF403" s="142"/>
      <c r="CG403" s="142"/>
      <c r="CH403" s="142"/>
      <c r="CI403" s="142"/>
      <c r="CJ403" s="142"/>
      <c r="CK403" s="142"/>
      <c r="CL403" s="142"/>
      <c r="CM403" s="142"/>
      <c r="CN403" s="142"/>
      <c r="CO403" s="142"/>
      <c r="CP403" s="142"/>
      <c r="CQ403" s="142"/>
      <c r="CR403" s="142"/>
      <c r="CS403" s="142"/>
      <c r="CT403" s="142"/>
      <c r="CU403" s="142"/>
      <c r="CV403" s="142"/>
      <c r="CW403" s="142"/>
      <c r="CX403" s="142"/>
      <c r="CY403" s="142"/>
      <c r="CZ403" s="142"/>
      <c r="DA403" s="142"/>
      <c r="DB403" s="142"/>
      <c r="DC403" s="142"/>
      <c r="DD403" s="142"/>
      <c r="DE403" s="142"/>
      <c r="DF403" s="142"/>
      <c r="DG403" s="142"/>
      <c r="DH403" s="142"/>
      <c r="DI403" s="142"/>
      <c r="DJ403" s="142"/>
      <c r="DK403" s="142"/>
      <c r="DL403" s="142"/>
      <c r="DM403" s="142"/>
      <c r="EG403" s="41"/>
      <c r="EH403" s="41"/>
      <c r="EI403" s="41"/>
      <c r="EJ403" s="41"/>
      <c r="EK403" s="41"/>
      <c r="EL403" s="41"/>
      <c r="EM403" s="141"/>
      <c r="EN403" s="41"/>
      <c r="EW403" s="41"/>
      <c r="EX403" s="41"/>
    </row>
    <row r="404" spans="1:154" s="143" customFormat="1" x14ac:dyDescent="0.2">
      <c r="A404" s="41"/>
      <c r="B404" s="139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  <c r="AP404" s="140"/>
      <c r="AQ404" s="41"/>
      <c r="AR404" s="141"/>
      <c r="AS404" s="117"/>
      <c r="AT404" s="117"/>
      <c r="AU404" s="117"/>
      <c r="AV404" s="142"/>
      <c r="AW404" s="142"/>
      <c r="AX404" s="142"/>
      <c r="AY404" s="142"/>
      <c r="AZ404" s="142"/>
      <c r="BA404" s="142"/>
      <c r="BB404" s="142"/>
      <c r="BC404" s="142"/>
      <c r="BD404" s="142"/>
      <c r="BE404" s="142"/>
      <c r="BF404" s="142"/>
      <c r="BG404" s="142"/>
      <c r="BH404" s="142"/>
      <c r="BI404" s="142"/>
      <c r="BJ404" s="142"/>
      <c r="BK404" s="142"/>
      <c r="BL404" s="142"/>
      <c r="BM404" s="142"/>
      <c r="BN404" s="142"/>
      <c r="BO404" s="142"/>
      <c r="BP404" s="142"/>
      <c r="BQ404" s="142"/>
      <c r="BR404" s="142"/>
      <c r="BS404" s="142"/>
      <c r="BT404" s="142"/>
      <c r="BU404" s="142"/>
      <c r="BV404" s="142"/>
      <c r="BW404" s="142"/>
      <c r="BX404" s="142"/>
      <c r="BY404" s="142"/>
      <c r="BZ404" s="142"/>
      <c r="CA404" s="142"/>
      <c r="CB404" s="142"/>
      <c r="CC404" s="142"/>
      <c r="CD404" s="142"/>
      <c r="CE404" s="142"/>
      <c r="CF404" s="142"/>
      <c r="CG404" s="142"/>
      <c r="CH404" s="142"/>
      <c r="CI404" s="142"/>
      <c r="CJ404" s="142"/>
      <c r="CK404" s="142"/>
      <c r="CL404" s="142"/>
      <c r="CM404" s="142"/>
      <c r="CN404" s="142"/>
      <c r="CO404" s="142"/>
      <c r="CP404" s="142"/>
      <c r="CQ404" s="142"/>
      <c r="CR404" s="142"/>
      <c r="CS404" s="142"/>
      <c r="CT404" s="142"/>
      <c r="CU404" s="142"/>
      <c r="CV404" s="142"/>
      <c r="CW404" s="142"/>
      <c r="CX404" s="142"/>
      <c r="CY404" s="142"/>
      <c r="CZ404" s="142"/>
      <c r="DA404" s="142"/>
      <c r="DB404" s="142"/>
      <c r="DC404" s="142"/>
      <c r="DD404" s="142"/>
      <c r="DE404" s="142"/>
      <c r="DF404" s="142"/>
      <c r="DG404" s="142"/>
      <c r="DH404" s="142"/>
      <c r="DI404" s="142"/>
      <c r="DJ404" s="142"/>
      <c r="DK404" s="142"/>
      <c r="DL404" s="142"/>
      <c r="DM404" s="142"/>
      <c r="EG404" s="41"/>
      <c r="EH404" s="41"/>
      <c r="EI404" s="41"/>
      <c r="EJ404" s="41"/>
      <c r="EK404" s="41"/>
      <c r="EL404" s="41"/>
      <c r="EM404" s="141"/>
      <c r="EN404" s="41"/>
      <c r="EW404" s="41"/>
      <c r="EX404" s="41"/>
    </row>
    <row r="405" spans="1:154" s="143" customFormat="1" x14ac:dyDescent="0.2">
      <c r="A405" s="41"/>
      <c r="B405" s="139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140"/>
      <c r="AQ405" s="41"/>
      <c r="AR405" s="141"/>
      <c r="AS405" s="117"/>
      <c r="AT405" s="117"/>
      <c r="AU405" s="117"/>
      <c r="AV405" s="142"/>
      <c r="AW405" s="142"/>
      <c r="AX405" s="142"/>
      <c r="AY405" s="142"/>
      <c r="AZ405" s="142"/>
      <c r="BA405" s="142"/>
      <c r="BB405" s="142"/>
      <c r="BC405" s="142"/>
      <c r="BD405" s="142"/>
      <c r="BE405" s="142"/>
      <c r="BF405" s="142"/>
      <c r="BG405" s="142"/>
      <c r="BH405" s="142"/>
      <c r="BI405" s="142"/>
      <c r="BJ405" s="142"/>
      <c r="BK405" s="142"/>
      <c r="BL405" s="142"/>
      <c r="BM405" s="142"/>
      <c r="BN405" s="142"/>
      <c r="BO405" s="142"/>
      <c r="BP405" s="142"/>
      <c r="BQ405" s="142"/>
      <c r="BR405" s="142"/>
      <c r="BS405" s="142"/>
      <c r="BT405" s="142"/>
      <c r="BU405" s="142"/>
      <c r="BV405" s="142"/>
      <c r="BW405" s="142"/>
      <c r="BX405" s="142"/>
      <c r="BY405" s="142"/>
      <c r="BZ405" s="142"/>
      <c r="CA405" s="142"/>
      <c r="CB405" s="142"/>
      <c r="CC405" s="142"/>
      <c r="CD405" s="142"/>
      <c r="CE405" s="142"/>
      <c r="CF405" s="142"/>
      <c r="CG405" s="142"/>
      <c r="CH405" s="142"/>
      <c r="CI405" s="142"/>
      <c r="CJ405" s="142"/>
      <c r="CK405" s="142"/>
      <c r="CL405" s="142"/>
      <c r="CM405" s="142"/>
      <c r="CN405" s="142"/>
      <c r="CO405" s="142"/>
      <c r="CP405" s="142"/>
      <c r="CQ405" s="142"/>
      <c r="CR405" s="142"/>
      <c r="CS405" s="142"/>
      <c r="CT405" s="142"/>
      <c r="CU405" s="142"/>
      <c r="CV405" s="142"/>
      <c r="CW405" s="142"/>
      <c r="CX405" s="142"/>
      <c r="CY405" s="142"/>
      <c r="CZ405" s="142"/>
      <c r="DA405" s="142"/>
      <c r="DB405" s="142"/>
      <c r="DC405" s="142"/>
      <c r="DD405" s="142"/>
      <c r="DE405" s="142"/>
      <c r="DF405" s="142"/>
      <c r="DG405" s="142"/>
      <c r="DH405" s="142"/>
      <c r="DI405" s="142"/>
      <c r="DJ405" s="142"/>
      <c r="DK405" s="142"/>
      <c r="DL405" s="142"/>
      <c r="DM405" s="142"/>
      <c r="EG405" s="41"/>
      <c r="EH405" s="41"/>
      <c r="EI405" s="41"/>
      <c r="EJ405" s="41"/>
      <c r="EK405" s="41"/>
      <c r="EL405" s="41"/>
      <c r="EM405" s="141"/>
      <c r="EN405" s="41"/>
      <c r="EW405" s="41"/>
      <c r="EX405" s="41"/>
    </row>
    <row r="406" spans="1:154" s="143" customFormat="1" x14ac:dyDescent="0.2">
      <c r="A406" s="41"/>
      <c r="B406" s="139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  <c r="AP406" s="140"/>
      <c r="AQ406" s="41"/>
      <c r="AR406" s="141"/>
      <c r="AS406" s="117"/>
      <c r="AT406" s="117"/>
      <c r="AU406" s="117"/>
      <c r="AV406" s="142"/>
      <c r="AW406" s="142"/>
      <c r="AX406" s="142"/>
      <c r="AY406" s="142"/>
      <c r="AZ406" s="142"/>
      <c r="BA406" s="142"/>
      <c r="BB406" s="142"/>
      <c r="BC406" s="142"/>
      <c r="BD406" s="142"/>
      <c r="BE406" s="142"/>
      <c r="BF406" s="142"/>
      <c r="BG406" s="142"/>
      <c r="BH406" s="142"/>
      <c r="BI406" s="142"/>
      <c r="BJ406" s="142"/>
      <c r="BK406" s="142"/>
      <c r="BL406" s="142"/>
      <c r="BM406" s="142"/>
      <c r="BN406" s="142"/>
      <c r="BO406" s="142"/>
      <c r="BP406" s="142"/>
      <c r="BQ406" s="142"/>
      <c r="BR406" s="142"/>
      <c r="BS406" s="142"/>
      <c r="BT406" s="142"/>
      <c r="BU406" s="142"/>
      <c r="BV406" s="142"/>
      <c r="BW406" s="142"/>
      <c r="BX406" s="142"/>
      <c r="BY406" s="142"/>
      <c r="BZ406" s="142"/>
      <c r="CA406" s="142"/>
      <c r="CB406" s="142"/>
      <c r="CC406" s="142"/>
      <c r="CD406" s="142"/>
      <c r="CE406" s="142"/>
      <c r="CF406" s="142"/>
      <c r="CG406" s="142"/>
      <c r="CH406" s="142"/>
      <c r="CI406" s="142"/>
      <c r="CJ406" s="142"/>
      <c r="CK406" s="142"/>
      <c r="CL406" s="142"/>
      <c r="CM406" s="142"/>
      <c r="CN406" s="142"/>
      <c r="CO406" s="142"/>
      <c r="CP406" s="142"/>
      <c r="CQ406" s="142"/>
      <c r="CR406" s="142"/>
      <c r="CS406" s="142"/>
      <c r="CT406" s="142"/>
      <c r="CU406" s="142"/>
      <c r="CV406" s="142"/>
      <c r="CW406" s="142"/>
      <c r="CX406" s="142"/>
      <c r="CY406" s="142"/>
      <c r="CZ406" s="142"/>
      <c r="DA406" s="142"/>
      <c r="DB406" s="142"/>
      <c r="DC406" s="142"/>
      <c r="DD406" s="142"/>
      <c r="DE406" s="142"/>
      <c r="DF406" s="142"/>
      <c r="DG406" s="142"/>
      <c r="DH406" s="142"/>
      <c r="DI406" s="142"/>
      <c r="DJ406" s="142"/>
      <c r="DK406" s="142"/>
      <c r="DL406" s="142"/>
      <c r="DM406" s="142"/>
      <c r="EG406" s="41"/>
      <c r="EH406" s="41"/>
      <c r="EI406" s="41"/>
      <c r="EJ406" s="41"/>
      <c r="EK406" s="41"/>
      <c r="EL406" s="41"/>
      <c r="EM406" s="141"/>
      <c r="EN406" s="41"/>
      <c r="EW406" s="41"/>
      <c r="EX406" s="41"/>
    </row>
    <row r="407" spans="1:154" s="143" customFormat="1" x14ac:dyDescent="0.2">
      <c r="A407" s="41"/>
      <c r="B407" s="139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  <c r="AN407" s="41"/>
      <c r="AO407" s="41"/>
      <c r="AP407" s="140"/>
      <c r="AQ407" s="41"/>
      <c r="AR407" s="141"/>
      <c r="AS407" s="117"/>
      <c r="AT407" s="117"/>
      <c r="AU407" s="117"/>
      <c r="AV407" s="142"/>
      <c r="AW407" s="142"/>
      <c r="AX407" s="142"/>
      <c r="AY407" s="142"/>
      <c r="AZ407" s="142"/>
      <c r="BA407" s="142"/>
      <c r="BB407" s="142"/>
      <c r="BC407" s="142"/>
      <c r="BD407" s="142"/>
      <c r="BE407" s="142"/>
      <c r="BF407" s="142"/>
      <c r="BG407" s="142"/>
      <c r="BH407" s="142"/>
      <c r="BI407" s="142"/>
      <c r="BJ407" s="142"/>
      <c r="BK407" s="142"/>
      <c r="BL407" s="142"/>
      <c r="BM407" s="142"/>
      <c r="BN407" s="142"/>
      <c r="BO407" s="142"/>
      <c r="BP407" s="142"/>
      <c r="BQ407" s="142"/>
      <c r="BR407" s="142"/>
      <c r="BS407" s="142"/>
      <c r="BT407" s="142"/>
      <c r="BU407" s="142"/>
      <c r="BV407" s="142"/>
      <c r="BW407" s="142"/>
      <c r="BX407" s="142"/>
      <c r="BY407" s="142"/>
      <c r="BZ407" s="142"/>
      <c r="CA407" s="142"/>
      <c r="CB407" s="142"/>
      <c r="CC407" s="142"/>
      <c r="CD407" s="142"/>
      <c r="CE407" s="142"/>
      <c r="CF407" s="142"/>
      <c r="CG407" s="142"/>
      <c r="CH407" s="142"/>
      <c r="CI407" s="142"/>
      <c r="CJ407" s="142"/>
      <c r="CK407" s="142"/>
      <c r="CL407" s="142"/>
      <c r="CM407" s="142"/>
      <c r="CN407" s="142"/>
      <c r="CO407" s="142"/>
      <c r="CP407" s="142"/>
      <c r="CQ407" s="142"/>
      <c r="CR407" s="142"/>
      <c r="CS407" s="142"/>
      <c r="CT407" s="142"/>
      <c r="CU407" s="142"/>
      <c r="CV407" s="142"/>
      <c r="CW407" s="142"/>
      <c r="CX407" s="142"/>
      <c r="CY407" s="142"/>
      <c r="CZ407" s="142"/>
      <c r="DA407" s="142"/>
      <c r="DB407" s="142"/>
      <c r="DC407" s="142"/>
      <c r="DD407" s="142"/>
      <c r="DE407" s="142"/>
      <c r="DF407" s="142"/>
      <c r="DG407" s="142"/>
      <c r="DH407" s="142"/>
      <c r="DI407" s="142"/>
      <c r="DJ407" s="142"/>
      <c r="DK407" s="142"/>
      <c r="DL407" s="142"/>
      <c r="DM407" s="142"/>
      <c r="EG407" s="41"/>
      <c r="EH407" s="41"/>
      <c r="EI407" s="41"/>
      <c r="EJ407" s="41"/>
      <c r="EK407" s="41"/>
      <c r="EL407" s="41"/>
      <c r="EM407" s="141"/>
      <c r="EN407" s="41"/>
      <c r="EW407" s="41"/>
      <c r="EX407" s="41"/>
    </row>
    <row r="408" spans="1:154" s="143" customFormat="1" x14ac:dyDescent="0.2">
      <c r="A408" s="41"/>
      <c r="B408" s="139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41"/>
      <c r="AO408" s="41"/>
      <c r="AP408" s="140"/>
      <c r="AQ408" s="41"/>
      <c r="AR408" s="141"/>
      <c r="AS408" s="117"/>
      <c r="AT408" s="117"/>
      <c r="AU408" s="117"/>
      <c r="AV408" s="142"/>
      <c r="AW408" s="142"/>
      <c r="AX408" s="142"/>
      <c r="AY408" s="142"/>
      <c r="AZ408" s="142"/>
      <c r="BA408" s="142"/>
      <c r="BB408" s="142"/>
      <c r="BC408" s="142"/>
      <c r="BD408" s="142"/>
      <c r="BE408" s="142"/>
      <c r="BF408" s="142"/>
      <c r="BG408" s="142"/>
      <c r="BH408" s="142"/>
      <c r="BI408" s="142"/>
      <c r="BJ408" s="142"/>
      <c r="BK408" s="142"/>
      <c r="BL408" s="142"/>
      <c r="BM408" s="142"/>
      <c r="BN408" s="142"/>
      <c r="BO408" s="142"/>
      <c r="BP408" s="142"/>
      <c r="BQ408" s="142"/>
      <c r="BR408" s="142"/>
      <c r="BS408" s="142"/>
      <c r="BT408" s="142"/>
      <c r="BU408" s="142"/>
      <c r="BV408" s="142"/>
      <c r="BW408" s="142"/>
      <c r="BX408" s="142"/>
      <c r="BY408" s="142"/>
      <c r="BZ408" s="142"/>
      <c r="CA408" s="142"/>
      <c r="CB408" s="142"/>
      <c r="CC408" s="142"/>
      <c r="CD408" s="142"/>
      <c r="CE408" s="142"/>
      <c r="CF408" s="142"/>
      <c r="CG408" s="142"/>
      <c r="CH408" s="142"/>
      <c r="CI408" s="142"/>
      <c r="CJ408" s="142"/>
      <c r="CK408" s="142"/>
      <c r="CL408" s="142"/>
      <c r="CM408" s="142"/>
      <c r="CN408" s="142"/>
      <c r="CO408" s="142"/>
      <c r="CP408" s="142"/>
      <c r="CQ408" s="142"/>
      <c r="CR408" s="142"/>
      <c r="CS408" s="142"/>
      <c r="CT408" s="142"/>
      <c r="CU408" s="142"/>
      <c r="CV408" s="142"/>
      <c r="CW408" s="142"/>
      <c r="CX408" s="142"/>
      <c r="CY408" s="142"/>
      <c r="CZ408" s="142"/>
      <c r="DA408" s="142"/>
      <c r="DB408" s="142"/>
      <c r="DC408" s="142"/>
      <c r="DD408" s="142"/>
      <c r="DE408" s="142"/>
      <c r="DF408" s="142"/>
      <c r="DG408" s="142"/>
      <c r="DH408" s="142"/>
      <c r="DI408" s="142"/>
      <c r="DJ408" s="142"/>
      <c r="DK408" s="142"/>
      <c r="DL408" s="142"/>
      <c r="DM408" s="142"/>
      <c r="EG408" s="41"/>
      <c r="EH408" s="41"/>
      <c r="EI408" s="41"/>
      <c r="EJ408" s="41"/>
      <c r="EK408" s="41"/>
      <c r="EL408" s="41"/>
      <c r="EM408" s="141"/>
      <c r="EN408" s="41"/>
      <c r="EW408" s="41"/>
      <c r="EX408" s="41"/>
    </row>
    <row r="409" spans="1:154" s="143" customFormat="1" x14ac:dyDescent="0.2">
      <c r="A409" s="41"/>
      <c r="B409" s="139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  <c r="AP409" s="140"/>
      <c r="AQ409" s="41"/>
      <c r="AR409" s="141"/>
      <c r="AS409" s="117"/>
      <c r="AT409" s="117"/>
      <c r="AU409" s="117"/>
      <c r="AV409" s="142"/>
      <c r="AW409" s="142"/>
      <c r="AX409" s="142"/>
      <c r="AY409" s="142"/>
      <c r="AZ409" s="142"/>
      <c r="BA409" s="142"/>
      <c r="BB409" s="142"/>
      <c r="BC409" s="142"/>
      <c r="BD409" s="142"/>
      <c r="BE409" s="142"/>
      <c r="BF409" s="142"/>
      <c r="BG409" s="142"/>
      <c r="BH409" s="142"/>
      <c r="BI409" s="142"/>
      <c r="BJ409" s="142"/>
      <c r="BK409" s="142"/>
      <c r="BL409" s="142"/>
      <c r="BM409" s="142"/>
      <c r="BN409" s="142"/>
      <c r="BO409" s="142"/>
      <c r="BP409" s="142"/>
      <c r="BQ409" s="142"/>
      <c r="BR409" s="142"/>
      <c r="BS409" s="142"/>
      <c r="BT409" s="142"/>
      <c r="BU409" s="142"/>
      <c r="BV409" s="142"/>
      <c r="BW409" s="142"/>
      <c r="BX409" s="142"/>
      <c r="BY409" s="142"/>
      <c r="BZ409" s="142"/>
      <c r="CA409" s="142"/>
      <c r="CB409" s="142"/>
      <c r="CC409" s="142"/>
      <c r="CD409" s="142"/>
      <c r="CE409" s="142"/>
      <c r="CF409" s="142"/>
      <c r="CG409" s="142"/>
      <c r="CH409" s="142"/>
      <c r="CI409" s="142"/>
      <c r="CJ409" s="142"/>
      <c r="CK409" s="142"/>
      <c r="CL409" s="142"/>
      <c r="CM409" s="142"/>
      <c r="CN409" s="142"/>
      <c r="CO409" s="142"/>
      <c r="CP409" s="142"/>
      <c r="CQ409" s="142"/>
      <c r="CR409" s="142"/>
      <c r="CS409" s="142"/>
      <c r="CT409" s="142"/>
      <c r="CU409" s="142"/>
      <c r="CV409" s="142"/>
      <c r="CW409" s="142"/>
      <c r="CX409" s="142"/>
      <c r="CY409" s="142"/>
      <c r="CZ409" s="142"/>
      <c r="DA409" s="142"/>
      <c r="DB409" s="142"/>
      <c r="DC409" s="142"/>
      <c r="DD409" s="142"/>
      <c r="DE409" s="142"/>
      <c r="DF409" s="142"/>
      <c r="DG409" s="142"/>
      <c r="DH409" s="142"/>
      <c r="DI409" s="142"/>
      <c r="DJ409" s="142"/>
      <c r="DK409" s="142"/>
      <c r="DL409" s="142"/>
      <c r="DM409" s="142"/>
      <c r="EG409" s="41"/>
      <c r="EH409" s="41"/>
      <c r="EI409" s="41"/>
      <c r="EJ409" s="41"/>
      <c r="EK409" s="41"/>
      <c r="EL409" s="41"/>
      <c r="EM409" s="141"/>
      <c r="EN409" s="41"/>
      <c r="EW409" s="41"/>
      <c r="EX409" s="41"/>
    </row>
    <row r="410" spans="1:154" s="143" customFormat="1" x14ac:dyDescent="0.2">
      <c r="A410" s="41"/>
      <c r="B410" s="139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41"/>
      <c r="AO410" s="41"/>
      <c r="AP410" s="140"/>
      <c r="AQ410" s="41"/>
      <c r="AR410" s="141"/>
      <c r="AS410" s="117"/>
      <c r="AT410" s="117"/>
      <c r="AU410" s="117"/>
      <c r="AV410" s="142"/>
      <c r="AW410" s="142"/>
      <c r="AX410" s="142"/>
      <c r="AY410" s="142"/>
      <c r="AZ410" s="142"/>
      <c r="BA410" s="142"/>
      <c r="BB410" s="142"/>
      <c r="BC410" s="142"/>
      <c r="BD410" s="142"/>
      <c r="BE410" s="142"/>
      <c r="BF410" s="142"/>
      <c r="BG410" s="142"/>
      <c r="BH410" s="142"/>
      <c r="BI410" s="142"/>
      <c r="BJ410" s="142"/>
      <c r="BK410" s="142"/>
      <c r="BL410" s="142"/>
      <c r="BM410" s="142"/>
      <c r="BN410" s="142"/>
      <c r="BO410" s="142"/>
      <c r="BP410" s="142"/>
      <c r="BQ410" s="142"/>
      <c r="BR410" s="142"/>
      <c r="BS410" s="142"/>
      <c r="BT410" s="142"/>
      <c r="BU410" s="142"/>
      <c r="BV410" s="142"/>
      <c r="BW410" s="142"/>
      <c r="BX410" s="142"/>
      <c r="BY410" s="142"/>
      <c r="BZ410" s="142"/>
      <c r="CA410" s="142"/>
      <c r="CB410" s="142"/>
      <c r="CC410" s="142"/>
      <c r="CD410" s="142"/>
      <c r="CE410" s="142"/>
      <c r="CF410" s="142"/>
      <c r="CG410" s="142"/>
      <c r="CH410" s="142"/>
      <c r="CI410" s="142"/>
      <c r="CJ410" s="142"/>
      <c r="CK410" s="142"/>
      <c r="CL410" s="142"/>
      <c r="CM410" s="142"/>
      <c r="CN410" s="142"/>
      <c r="CO410" s="142"/>
      <c r="CP410" s="142"/>
      <c r="CQ410" s="142"/>
      <c r="CR410" s="142"/>
      <c r="CS410" s="142"/>
      <c r="CT410" s="142"/>
      <c r="CU410" s="142"/>
      <c r="CV410" s="142"/>
      <c r="CW410" s="142"/>
      <c r="CX410" s="142"/>
      <c r="CY410" s="142"/>
      <c r="CZ410" s="142"/>
      <c r="DA410" s="142"/>
      <c r="DB410" s="142"/>
      <c r="DC410" s="142"/>
      <c r="DD410" s="142"/>
      <c r="DE410" s="142"/>
      <c r="DF410" s="142"/>
      <c r="DG410" s="142"/>
      <c r="DH410" s="142"/>
      <c r="DI410" s="142"/>
      <c r="DJ410" s="142"/>
      <c r="DK410" s="142"/>
      <c r="DL410" s="142"/>
      <c r="DM410" s="142"/>
      <c r="EG410" s="41"/>
      <c r="EH410" s="41"/>
      <c r="EI410" s="41"/>
      <c r="EJ410" s="41"/>
      <c r="EK410" s="41"/>
      <c r="EL410" s="41"/>
      <c r="EM410" s="141"/>
      <c r="EN410" s="41"/>
      <c r="EW410" s="41"/>
      <c r="EX410" s="41"/>
    </row>
    <row r="411" spans="1:154" s="143" customFormat="1" x14ac:dyDescent="0.2">
      <c r="A411" s="41"/>
      <c r="B411" s="139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  <c r="AP411" s="140"/>
      <c r="AQ411" s="41"/>
      <c r="AR411" s="141"/>
      <c r="AS411" s="117"/>
      <c r="AT411" s="117"/>
      <c r="AU411" s="117"/>
      <c r="AV411" s="142"/>
      <c r="AW411" s="142"/>
      <c r="AX411" s="142"/>
      <c r="AY411" s="142"/>
      <c r="AZ411" s="142"/>
      <c r="BA411" s="142"/>
      <c r="BB411" s="142"/>
      <c r="BC411" s="142"/>
      <c r="BD411" s="142"/>
      <c r="BE411" s="142"/>
      <c r="BF411" s="142"/>
      <c r="BG411" s="142"/>
      <c r="BH411" s="142"/>
      <c r="BI411" s="142"/>
      <c r="BJ411" s="142"/>
      <c r="BK411" s="142"/>
      <c r="BL411" s="142"/>
      <c r="BM411" s="142"/>
      <c r="BN411" s="142"/>
      <c r="BO411" s="142"/>
      <c r="BP411" s="142"/>
      <c r="BQ411" s="142"/>
      <c r="BR411" s="142"/>
      <c r="BS411" s="142"/>
      <c r="BT411" s="142"/>
      <c r="BU411" s="142"/>
      <c r="BV411" s="142"/>
      <c r="BW411" s="142"/>
      <c r="BX411" s="142"/>
      <c r="BY411" s="142"/>
      <c r="BZ411" s="142"/>
      <c r="CA411" s="142"/>
      <c r="CB411" s="142"/>
      <c r="CC411" s="142"/>
      <c r="CD411" s="142"/>
      <c r="CE411" s="142"/>
      <c r="CF411" s="142"/>
      <c r="CG411" s="142"/>
      <c r="CH411" s="142"/>
      <c r="CI411" s="142"/>
      <c r="CJ411" s="142"/>
      <c r="CK411" s="142"/>
      <c r="CL411" s="142"/>
      <c r="CM411" s="142"/>
      <c r="CN411" s="142"/>
      <c r="CO411" s="142"/>
      <c r="CP411" s="142"/>
      <c r="CQ411" s="142"/>
      <c r="CR411" s="142"/>
      <c r="CS411" s="142"/>
      <c r="CT411" s="142"/>
      <c r="CU411" s="142"/>
      <c r="CV411" s="142"/>
      <c r="CW411" s="142"/>
      <c r="CX411" s="142"/>
      <c r="CY411" s="142"/>
      <c r="CZ411" s="142"/>
      <c r="DA411" s="142"/>
      <c r="DB411" s="142"/>
      <c r="DC411" s="142"/>
      <c r="DD411" s="142"/>
      <c r="DE411" s="142"/>
      <c r="DF411" s="142"/>
      <c r="DG411" s="142"/>
      <c r="DH411" s="142"/>
      <c r="DI411" s="142"/>
      <c r="DJ411" s="142"/>
      <c r="DK411" s="142"/>
      <c r="DL411" s="142"/>
      <c r="DM411" s="142"/>
      <c r="EG411" s="41"/>
      <c r="EH411" s="41"/>
      <c r="EI411" s="41"/>
      <c r="EJ411" s="41"/>
      <c r="EK411" s="41"/>
      <c r="EL411" s="41"/>
      <c r="EM411" s="141"/>
      <c r="EN411" s="41"/>
      <c r="EW411" s="41"/>
      <c r="EX411" s="41"/>
    </row>
    <row r="412" spans="1:154" s="143" customFormat="1" x14ac:dyDescent="0.2">
      <c r="A412" s="41"/>
      <c r="B412" s="139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  <c r="AP412" s="140"/>
      <c r="AQ412" s="41"/>
      <c r="AR412" s="141"/>
      <c r="AS412" s="117"/>
      <c r="AT412" s="117"/>
      <c r="AU412" s="117"/>
      <c r="AV412" s="142"/>
      <c r="AW412" s="142"/>
      <c r="AX412" s="142"/>
      <c r="AY412" s="142"/>
      <c r="AZ412" s="142"/>
      <c r="BA412" s="142"/>
      <c r="BB412" s="142"/>
      <c r="BC412" s="142"/>
      <c r="BD412" s="142"/>
      <c r="BE412" s="142"/>
      <c r="BF412" s="142"/>
      <c r="BG412" s="142"/>
      <c r="BH412" s="142"/>
      <c r="BI412" s="142"/>
      <c r="BJ412" s="142"/>
      <c r="BK412" s="142"/>
      <c r="BL412" s="142"/>
      <c r="BM412" s="142"/>
      <c r="BN412" s="142"/>
      <c r="BO412" s="142"/>
      <c r="BP412" s="142"/>
      <c r="BQ412" s="142"/>
      <c r="BR412" s="142"/>
      <c r="BS412" s="142"/>
      <c r="BT412" s="142"/>
      <c r="BU412" s="142"/>
      <c r="BV412" s="142"/>
      <c r="BW412" s="142"/>
      <c r="BX412" s="142"/>
      <c r="BY412" s="142"/>
      <c r="BZ412" s="142"/>
      <c r="CA412" s="142"/>
      <c r="CB412" s="142"/>
      <c r="CC412" s="142"/>
      <c r="CD412" s="142"/>
      <c r="CE412" s="142"/>
      <c r="CF412" s="142"/>
      <c r="CG412" s="142"/>
      <c r="CH412" s="142"/>
      <c r="CI412" s="142"/>
      <c r="CJ412" s="142"/>
      <c r="CK412" s="142"/>
      <c r="CL412" s="142"/>
      <c r="CM412" s="142"/>
      <c r="CN412" s="142"/>
      <c r="CO412" s="142"/>
      <c r="CP412" s="142"/>
      <c r="CQ412" s="142"/>
      <c r="CR412" s="142"/>
      <c r="CS412" s="142"/>
      <c r="CT412" s="142"/>
      <c r="CU412" s="142"/>
      <c r="CV412" s="142"/>
      <c r="CW412" s="142"/>
      <c r="CX412" s="142"/>
      <c r="CY412" s="142"/>
      <c r="CZ412" s="142"/>
      <c r="DA412" s="142"/>
      <c r="DB412" s="142"/>
      <c r="DC412" s="142"/>
      <c r="DD412" s="142"/>
      <c r="DE412" s="142"/>
      <c r="DF412" s="142"/>
      <c r="DG412" s="142"/>
      <c r="DH412" s="142"/>
      <c r="DI412" s="142"/>
      <c r="DJ412" s="142"/>
      <c r="DK412" s="142"/>
      <c r="DL412" s="142"/>
      <c r="DM412" s="142"/>
      <c r="EG412" s="41"/>
      <c r="EH412" s="41"/>
      <c r="EI412" s="41"/>
      <c r="EJ412" s="41"/>
      <c r="EK412" s="41"/>
      <c r="EL412" s="41"/>
      <c r="EM412" s="141"/>
      <c r="EN412" s="41"/>
      <c r="EW412" s="41"/>
      <c r="EX412" s="41"/>
    </row>
    <row r="413" spans="1:154" s="143" customFormat="1" x14ac:dyDescent="0.2">
      <c r="A413" s="41"/>
      <c r="B413" s="139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  <c r="AP413" s="140"/>
      <c r="AQ413" s="41"/>
      <c r="AR413" s="141"/>
      <c r="AS413" s="117"/>
      <c r="AT413" s="117"/>
      <c r="AU413" s="117"/>
      <c r="AV413" s="142"/>
      <c r="AW413" s="142"/>
      <c r="AX413" s="142"/>
      <c r="AY413" s="142"/>
      <c r="AZ413" s="142"/>
      <c r="BA413" s="142"/>
      <c r="BB413" s="142"/>
      <c r="BC413" s="142"/>
      <c r="BD413" s="142"/>
      <c r="BE413" s="142"/>
      <c r="BF413" s="142"/>
      <c r="BG413" s="142"/>
      <c r="BH413" s="142"/>
      <c r="BI413" s="142"/>
      <c r="BJ413" s="142"/>
      <c r="BK413" s="142"/>
      <c r="BL413" s="142"/>
      <c r="BM413" s="142"/>
      <c r="BN413" s="142"/>
      <c r="BO413" s="142"/>
      <c r="BP413" s="142"/>
      <c r="BQ413" s="142"/>
      <c r="BR413" s="142"/>
      <c r="BS413" s="142"/>
      <c r="BT413" s="142"/>
      <c r="BU413" s="142"/>
      <c r="BV413" s="142"/>
      <c r="BW413" s="142"/>
      <c r="BX413" s="142"/>
      <c r="BY413" s="142"/>
      <c r="BZ413" s="142"/>
      <c r="CA413" s="142"/>
      <c r="CB413" s="142"/>
      <c r="CC413" s="142"/>
      <c r="CD413" s="142"/>
      <c r="CE413" s="142"/>
      <c r="CF413" s="142"/>
      <c r="CG413" s="142"/>
      <c r="CH413" s="142"/>
      <c r="CI413" s="142"/>
      <c r="CJ413" s="142"/>
      <c r="CK413" s="142"/>
      <c r="CL413" s="142"/>
      <c r="CM413" s="142"/>
      <c r="CN413" s="142"/>
      <c r="CO413" s="142"/>
      <c r="CP413" s="142"/>
      <c r="CQ413" s="142"/>
      <c r="CR413" s="142"/>
      <c r="CS413" s="142"/>
      <c r="CT413" s="142"/>
      <c r="CU413" s="142"/>
      <c r="CV413" s="142"/>
      <c r="CW413" s="142"/>
      <c r="CX413" s="142"/>
      <c r="CY413" s="142"/>
      <c r="CZ413" s="142"/>
      <c r="DA413" s="142"/>
      <c r="DB413" s="142"/>
      <c r="DC413" s="142"/>
      <c r="DD413" s="142"/>
      <c r="DE413" s="142"/>
      <c r="DF413" s="142"/>
      <c r="DG413" s="142"/>
      <c r="DH413" s="142"/>
      <c r="DI413" s="142"/>
      <c r="DJ413" s="142"/>
      <c r="DK413" s="142"/>
      <c r="DL413" s="142"/>
      <c r="DM413" s="142"/>
      <c r="EG413" s="41"/>
      <c r="EH413" s="41"/>
      <c r="EI413" s="41"/>
      <c r="EJ413" s="41"/>
      <c r="EK413" s="41"/>
      <c r="EL413" s="41"/>
      <c r="EM413" s="141"/>
      <c r="EN413" s="41"/>
      <c r="EW413" s="41"/>
      <c r="EX413" s="41"/>
    </row>
    <row r="414" spans="1:154" s="143" customFormat="1" x14ac:dyDescent="0.2">
      <c r="A414" s="41"/>
      <c r="B414" s="139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  <c r="AP414" s="140"/>
      <c r="AQ414" s="41"/>
      <c r="AR414" s="141"/>
      <c r="AS414" s="117"/>
      <c r="AT414" s="117"/>
      <c r="AU414" s="117"/>
      <c r="AV414" s="142"/>
      <c r="AW414" s="142"/>
      <c r="AX414" s="142"/>
      <c r="AY414" s="142"/>
      <c r="AZ414" s="142"/>
      <c r="BA414" s="142"/>
      <c r="BB414" s="142"/>
      <c r="BC414" s="142"/>
      <c r="BD414" s="142"/>
      <c r="BE414" s="142"/>
      <c r="BF414" s="142"/>
      <c r="BG414" s="142"/>
      <c r="BH414" s="142"/>
      <c r="BI414" s="142"/>
      <c r="BJ414" s="142"/>
      <c r="BK414" s="142"/>
      <c r="BL414" s="142"/>
      <c r="BM414" s="142"/>
      <c r="BN414" s="142"/>
      <c r="BO414" s="142"/>
      <c r="BP414" s="142"/>
      <c r="BQ414" s="142"/>
      <c r="BR414" s="142"/>
      <c r="BS414" s="142"/>
      <c r="BT414" s="142"/>
      <c r="BU414" s="142"/>
      <c r="BV414" s="142"/>
      <c r="BW414" s="142"/>
      <c r="BX414" s="142"/>
      <c r="BY414" s="142"/>
      <c r="BZ414" s="142"/>
      <c r="CA414" s="142"/>
      <c r="CB414" s="142"/>
      <c r="CC414" s="142"/>
      <c r="CD414" s="142"/>
      <c r="CE414" s="142"/>
      <c r="CF414" s="142"/>
      <c r="CG414" s="142"/>
      <c r="CH414" s="142"/>
      <c r="CI414" s="142"/>
      <c r="CJ414" s="142"/>
      <c r="CK414" s="142"/>
      <c r="CL414" s="142"/>
      <c r="CM414" s="142"/>
      <c r="CN414" s="142"/>
      <c r="CO414" s="142"/>
      <c r="CP414" s="142"/>
      <c r="CQ414" s="142"/>
      <c r="CR414" s="142"/>
      <c r="CS414" s="142"/>
      <c r="CT414" s="142"/>
      <c r="CU414" s="142"/>
      <c r="CV414" s="142"/>
      <c r="CW414" s="142"/>
      <c r="CX414" s="142"/>
      <c r="CY414" s="142"/>
      <c r="CZ414" s="142"/>
      <c r="DA414" s="142"/>
      <c r="DB414" s="142"/>
      <c r="DC414" s="142"/>
      <c r="DD414" s="142"/>
      <c r="DE414" s="142"/>
      <c r="DF414" s="142"/>
      <c r="DG414" s="142"/>
      <c r="DH414" s="142"/>
      <c r="DI414" s="142"/>
      <c r="DJ414" s="142"/>
      <c r="DK414" s="142"/>
      <c r="DL414" s="142"/>
      <c r="DM414" s="142"/>
      <c r="EG414" s="41"/>
      <c r="EH414" s="41"/>
      <c r="EI414" s="41"/>
      <c r="EJ414" s="41"/>
      <c r="EK414" s="41"/>
      <c r="EL414" s="41"/>
      <c r="EM414" s="141"/>
      <c r="EN414" s="41"/>
      <c r="EW414" s="41"/>
      <c r="EX414" s="41"/>
    </row>
    <row r="415" spans="1:154" s="143" customFormat="1" x14ac:dyDescent="0.2">
      <c r="A415" s="41"/>
      <c r="B415" s="139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  <c r="AN415" s="41"/>
      <c r="AO415" s="41"/>
      <c r="AP415" s="140"/>
      <c r="AQ415" s="41"/>
      <c r="AR415" s="141"/>
      <c r="AS415" s="117"/>
      <c r="AT415" s="117"/>
      <c r="AU415" s="117"/>
      <c r="AV415" s="142"/>
      <c r="AW415" s="142"/>
      <c r="AX415" s="142"/>
      <c r="AY415" s="142"/>
      <c r="AZ415" s="142"/>
      <c r="BA415" s="142"/>
      <c r="BB415" s="142"/>
      <c r="BC415" s="142"/>
      <c r="BD415" s="142"/>
      <c r="BE415" s="142"/>
      <c r="BF415" s="142"/>
      <c r="BG415" s="142"/>
      <c r="BH415" s="142"/>
      <c r="BI415" s="142"/>
      <c r="BJ415" s="142"/>
      <c r="BK415" s="142"/>
      <c r="BL415" s="142"/>
      <c r="BM415" s="142"/>
      <c r="BN415" s="142"/>
      <c r="BO415" s="142"/>
      <c r="BP415" s="142"/>
      <c r="BQ415" s="142"/>
      <c r="BR415" s="142"/>
      <c r="BS415" s="142"/>
      <c r="BT415" s="142"/>
      <c r="BU415" s="142"/>
      <c r="BV415" s="142"/>
      <c r="BW415" s="142"/>
      <c r="BX415" s="142"/>
      <c r="BY415" s="142"/>
      <c r="BZ415" s="142"/>
      <c r="CA415" s="142"/>
      <c r="CB415" s="142"/>
      <c r="CC415" s="142"/>
      <c r="CD415" s="142"/>
      <c r="CE415" s="142"/>
      <c r="CF415" s="142"/>
      <c r="CG415" s="142"/>
      <c r="CH415" s="142"/>
      <c r="CI415" s="142"/>
      <c r="CJ415" s="142"/>
      <c r="CK415" s="142"/>
      <c r="CL415" s="142"/>
      <c r="CM415" s="142"/>
      <c r="CN415" s="142"/>
      <c r="CO415" s="142"/>
      <c r="CP415" s="142"/>
      <c r="CQ415" s="142"/>
      <c r="CR415" s="142"/>
      <c r="CS415" s="142"/>
      <c r="CT415" s="142"/>
      <c r="CU415" s="142"/>
      <c r="CV415" s="142"/>
      <c r="CW415" s="142"/>
      <c r="CX415" s="142"/>
      <c r="CY415" s="142"/>
      <c r="CZ415" s="142"/>
      <c r="DA415" s="142"/>
      <c r="DB415" s="142"/>
      <c r="DC415" s="142"/>
      <c r="DD415" s="142"/>
      <c r="DE415" s="142"/>
      <c r="DF415" s="142"/>
      <c r="DG415" s="142"/>
      <c r="DH415" s="142"/>
      <c r="DI415" s="142"/>
      <c r="DJ415" s="142"/>
      <c r="DK415" s="142"/>
      <c r="DL415" s="142"/>
      <c r="DM415" s="142"/>
      <c r="EG415" s="41"/>
      <c r="EH415" s="41"/>
      <c r="EI415" s="41"/>
      <c r="EJ415" s="41"/>
      <c r="EK415" s="41"/>
      <c r="EL415" s="41"/>
      <c r="EM415" s="141"/>
      <c r="EN415" s="41"/>
      <c r="EW415" s="41"/>
      <c r="EX415" s="41"/>
    </row>
    <row r="416" spans="1:154" s="143" customFormat="1" x14ac:dyDescent="0.2">
      <c r="A416" s="41"/>
      <c r="B416" s="139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  <c r="AN416" s="41"/>
      <c r="AO416" s="41"/>
      <c r="AP416" s="140"/>
      <c r="AQ416" s="41"/>
      <c r="AR416" s="141"/>
      <c r="AS416" s="117"/>
      <c r="AT416" s="117"/>
      <c r="AU416" s="117"/>
      <c r="AV416" s="142"/>
      <c r="AW416" s="142"/>
      <c r="AX416" s="142"/>
      <c r="AY416" s="142"/>
      <c r="AZ416" s="142"/>
      <c r="BA416" s="142"/>
      <c r="BB416" s="142"/>
      <c r="BC416" s="142"/>
      <c r="BD416" s="142"/>
      <c r="BE416" s="142"/>
      <c r="BF416" s="142"/>
      <c r="BG416" s="142"/>
      <c r="BH416" s="142"/>
      <c r="BI416" s="142"/>
      <c r="BJ416" s="142"/>
      <c r="BK416" s="142"/>
      <c r="BL416" s="142"/>
      <c r="BM416" s="142"/>
      <c r="BN416" s="142"/>
      <c r="BO416" s="142"/>
      <c r="BP416" s="142"/>
      <c r="BQ416" s="142"/>
      <c r="BR416" s="142"/>
      <c r="BS416" s="142"/>
      <c r="BT416" s="142"/>
      <c r="BU416" s="142"/>
      <c r="BV416" s="142"/>
      <c r="BW416" s="142"/>
      <c r="BX416" s="142"/>
      <c r="BY416" s="142"/>
      <c r="BZ416" s="142"/>
      <c r="CA416" s="142"/>
      <c r="CB416" s="142"/>
      <c r="CC416" s="142"/>
      <c r="CD416" s="142"/>
      <c r="CE416" s="142"/>
      <c r="CF416" s="142"/>
      <c r="CG416" s="142"/>
      <c r="CH416" s="142"/>
      <c r="CI416" s="142"/>
      <c r="CJ416" s="142"/>
      <c r="CK416" s="142"/>
      <c r="CL416" s="142"/>
      <c r="CM416" s="142"/>
      <c r="CN416" s="142"/>
      <c r="CO416" s="142"/>
      <c r="CP416" s="142"/>
      <c r="CQ416" s="142"/>
      <c r="CR416" s="142"/>
      <c r="CS416" s="142"/>
      <c r="CT416" s="142"/>
      <c r="CU416" s="142"/>
      <c r="CV416" s="142"/>
      <c r="CW416" s="142"/>
      <c r="CX416" s="142"/>
      <c r="CY416" s="142"/>
      <c r="CZ416" s="142"/>
      <c r="DA416" s="142"/>
      <c r="DB416" s="142"/>
      <c r="DC416" s="142"/>
      <c r="DD416" s="142"/>
      <c r="DE416" s="142"/>
      <c r="DF416" s="142"/>
      <c r="DG416" s="142"/>
      <c r="DH416" s="142"/>
      <c r="DI416" s="142"/>
      <c r="DJ416" s="142"/>
      <c r="DK416" s="142"/>
      <c r="DL416" s="142"/>
      <c r="DM416" s="142"/>
      <c r="EG416" s="41"/>
      <c r="EH416" s="41"/>
      <c r="EI416" s="41"/>
      <c r="EJ416" s="41"/>
      <c r="EK416" s="41"/>
      <c r="EL416" s="41"/>
      <c r="EM416" s="141"/>
      <c r="EN416" s="41"/>
      <c r="EW416" s="41"/>
      <c r="EX416" s="41"/>
    </row>
    <row r="417" spans="1:154" s="143" customFormat="1" x14ac:dyDescent="0.2">
      <c r="A417" s="41"/>
      <c r="B417" s="139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  <c r="AN417" s="41"/>
      <c r="AO417" s="41"/>
      <c r="AP417" s="140"/>
      <c r="AQ417" s="41"/>
      <c r="AR417" s="141"/>
      <c r="AS417" s="117"/>
      <c r="AT417" s="117"/>
      <c r="AU417" s="117"/>
      <c r="AV417" s="142"/>
      <c r="AW417" s="142"/>
      <c r="AX417" s="142"/>
      <c r="AY417" s="142"/>
      <c r="AZ417" s="142"/>
      <c r="BA417" s="142"/>
      <c r="BB417" s="142"/>
      <c r="BC417" s="142"/>
      <c r="BD417" s="142"/>
      <c r="BE417" s="142"/>
      <c r="BF417" s="142"/>
      <c r="BG417" s="142"/>
      <c r="BH417" s="142"/>
      <c r="BI417" s="142"/>
      <c r="BJ417" s="142"/>
      <c r="BK417" s="142"/>
      <c r="BL417" s="142"/>
      <c r="BM417" s="142"/>
      <c r="BN417" s="142"/>
      <c r="BO417" s="142"/>
      <c r="BP417" s="142"/>
      <c r="BQ417" s="142"/>
      <c r="BR417" s="142"/>
      <c r="BS417" s="142"/>
      <c r="BT417" s="142"/>
      <c r="BU417" s="142"/>
      <c r="BV417" s="142"/>
      <c r="BW417" s="142"/>
      <c r="BX417" s="142"/>
      <c r="BY417" s="142"/>
      <c r="BZ417" s="142"/>
      <c r="CA417" s="142"/>
      <c r="CB417" s="142"/>
      <c r="CC417" s="142"/>
      <c r="CD417" s="142"/>
      <c r="CE417" s="142"/>
      <c r="CF417" s="142"/>
      <c r="CG417" s="142"/>
      <c r="CH417" s="142"/>
      <c r="CI417" s="142"/>
      <c r="CJ417" s="142"/>
      <c r="CK417" s="142"/>
      <c r="CL417" s="142"/>
      <c r="CM417" s="142"/>
      <c r="CN417" s="142"/>
      <c r="CO417" s="142"/>
      <c r="CP417" s="142"/>
      <c r="CQ417" s="142"/>
      <c r="CR417" s="142"/>
      <c r="CS417" s="142"/>
      <c r="CT417" s="142"/>
      <c r="CU417" s="142"/>
      <c r="CV417" s="142"/>
      <c r="CW417" s="142"/>
      <c r="CX417" s="142"/>
      <c r="CY417" s="142"/>
      <c r="CZ417" s="142"/>
      <c r="DA417" s="142"/>
      <c r="DB417" s="142"/>
      <c r="DC417" s="142"/>
      <c r="DD417" s="142"/>
      <c r="DE417" s="142"/>
      <c r="DF417" s="142"/>
      <c r="DG417" s="142"/>
      <c r="DH417" s="142"/>
      <c r="DI417" s="142"/>
      <c r="DJ417" s="142"/>
      <c r="DK417" s="142"/>
      <c r="DL417" s="142"/>
      <c r="DM417" s="142"/>
      <c r="EG417" s="41"/>
      <c r="EH417" s="41"/>
      <c r="EI417" s="41"/>
      <c r="EJ417" s="41"/>
      <c r="EK417" s="41"/>
      <c r="EL417" s="41"/>
      <c r="EM417" s="141"/>
      <c r="EN417" s="41"/>
      <c r="EW417" s="41"/>
      <c r="EX417" s="41"/>
    </row>
    <row r="418" spans="1:154" s="143" customFormat="1" x14ac:dyDescent="0.2">
      <c r="A418" s="41"/>
      <c r="B418" s="139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  <c r="AP418" s="140"/>
      <c r="AQ418" s="41"/>
      <c r="AR418" s="141"/>
      <c r="AS418" s="117"/>
      <c r="AT418" s="117"/>
      <c r="AU418" s="117"/>
      <c r="AV418" s="142"/>
      <c r="AW418" s="142"/>
      <c r="AX418" s="142"/>
      <c r="AY418" s="142"/>
      <c r="AZ418" s="142"/>
      <c r="BA418" s="142"/>
      <c r="BB418" s="142"/>
      <c r="BC418" s="142"/>
      <c r="BD418" s="142"/>
      <c r="BE418" s="142"/>
      <c r="BF418" s="142"/>
      <c r="BG418" s="142"/>
      <c r="BH418" s="142"/>
      <c r="BI418" s="142"/>
      <c r="BJ418" s="142"/>
      <c r="BK418" s="142"/>
      <c r="BL418" s="142"/>
      <c r="BM418" s="142"/>
      <c r="BN418" s="142"/>
      <c r="BO418" s="142"/>
      <c r="BP418" s="142"/>
      <c r="BQ418" s="142"/>
      <c r="BR418" s="142"/>
      <c r="BS418" s="142"/>
      <c r="BT418" s="142"/>
      <c r="BU418" s="142"/>
      <c r="BV418" s="142"/>
      <c r="BW418" s="142"/>
      <c r="BX418" s="142"/>
      <c r="BY418" s="142"/>
      <c r="BZ418" s="142"/>
      <c r="CA418" s="142"/>
      <c r="CB418" s="142"/>
      <c r="CC418" s="142"/>
      <c r="CD418" s="142"/>
      <c r="CE418" s="142"/>
      <c r="CF418" s="142"/>
      <c r="CG418" s="142"/>
      <c r="CH418" s="142"/>
      <c r="CI418" s="142"/>
      <c r="CJ418" s="142"/>
      <c r="CK418" s="142"/>
      <c r="CL418" s="142"/>
      <c r="CM418" s="142"/>
      <c r="CN418" s="142"/>
      <c r="CO418" s="142"/>
      <c r="CP418" s="142"/>
      <c r="CQ418" s="142"/>
      <c r="CR418" s="142"/>
      <c r="CS418" s="142"/>
      <c r="CT418" s="142"/>
      <c r="CU418" s="142"/>
      <c r="CV418" s="142"/>
      <c r="CW418" s="142"/>
      <c r="CX418" s="142"/>
      <c r="CY418" s="142"/>
      <c r="CZ418" s="142"/>
      <c r="DA418" s="142"/>
      <c r="DB418" s="142"/>
      <c r="DC418" s="142"/>
      <c r="DD418" s="142"/>
      <c r="DE418" s="142"/>
      <c r="DF418" s="142"/>
      <c r="DG418" s="142"/>
      <c r="DH418" s="142"/>
      <c r="DI418" s="142"/>
      <c r="DJ418" s="142"/>
      <c r="DK418" s="142"/>
      <c r="DL418" s="142"/>
      <c r="DM418" s="142"/>
      <c r="EG418" s="41"/>
      <c r="EH418" s="41"/>
      <c r="EI418" s="41"/>
      <c r="EJ418" s="41"/>
      <c r="EK418" s="41"/>
      <c r="EL418" s="41"/>
      <c r="EM418" s="141"/>
      <c r="EN418" s="41"/>
      <c r="EW418" s="41"/>
      <c r="EX418" s="41"/>
    </row>
    <row r="419" spans="1:154" s="143" customFormat="1" x14ac:dyDescent="0.2">
      <c r="A419" s="41"/>
      <c r="B419" s="139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  <c r="AN419" s="41"/>
      <c r="AO419" s="41"/>
      <c r="AP419" s="140"/>
      <c r="AQ419" s="41"/>
      <c r="AR419" s="141"/>
      <c r="AS419" s="117"/>
      <c r="AT419" s="117"/>
      <c r="AU419" s="117"/>
      <c r="AV419" s="142"/>
      <c r="AW419" s="142"/>
      <c r="AX419" s="142"/>
      <c r="AY419" s="142"/>
      <c r="AZ419" s="142"/>
      <c r="BA419" s="142"/>
      <c r="BB419" s="142"/>
      <c r="BC419" s="142"/>
      <c r="BD419" s="142"/>
      <c r="BE419" s="142"/>
      <c r="BF419" s="142"/>
      <c r="BG419" s="142"/>
      <c r="BH419" s="142"/>
      <c r="BI419" s="142"/>
      <c r="BJ419" s="142"/>
      <c r="BK419" s="142"/>
      <c r="BL419" s="142"/>
      <c r="BM419" s="142"/>
      <c r="BN419" s="142"/>
      <c r="BO419" s="142"/>
      <c r="BP419" s="142"/>
      <c r="BQ419" s="142"/>
      <c r="BR419" s="142"/>
      <c r="BS419" s="142"/>
      <c r="BT419" s="142"/>
      <c r="BU419" s="142"/>
      <c r="BV419" s="142"/>
      <c r="BW419" s="142"/>
      <c r="BX419" s="142"/>
      <c r="BY419" s="142"/>
      <c r="BZ419" s="142"/>
      <c r="CA419" s="142"/>
      <c r="CB419" s="142"/>
      <c r="CC419" s="142"/>
      <c r="CD419" s="142"/>
      <c r="CE419" s="142"/>
      <c r="CF419" s="142"/>
      <c r="CG419" s="142"/>
      <c r="CH419" s="142"/>
      <c r="CI419" s="142"/>
      <c r="CJ419" s="142"/>
      <c r="CK419" s="142"/>
      <c r="CL419" s="142"/>
      <c r="CM419" s="142"/>
      <c r="CN419" s="142"/>
      <c r="CO419" s="142"/>
      <c r="CP419" s="142"/>
      <c r="CQ419" s="142"/>
      <c r="CR419" s="142"/>
      <c r="CS419" s="142"/>
      <c r="CT419" s="142"/>
      <c r="CU419" s="142"/>
      <c r="CV419" s="142"/>
      <c r="CW419" s="142"/>
      <c r="CX419" s="142"/>
      <c r="CY419" s="142"/>
      <c r="CZ419" s="142"/>
      <c r="DA419" s="142"/>
      <c r="DB419" s="142"/>
      <c r="DC419" s="142"/>
      <c r="DD419" s="142"/>
      <c r="DE419" s="142"/>
      <c r="DF419" s="142"/>
      <c r="DG419" s="142"/>
      <c r="DH419" s="142"/>
      <c r="DI419" s="142"/>
      <c r="DJ419" s="142"/>
      <c r="DK419" s="142"/>
      <c r="DL419" s="142"/>
      <c r="DM419" s="142"/>
      <c r="EG419" s="41"/>
      <c r="EH419" s="41"/>
      <c r="EI419" s="41"/>
      <c r="EJ419" s="41"/>
      <c r="EK419" s="41"/>
      <c r="EL419" s="41"/>
      <c r="EM419" s="141"/>
      <c r="EN419" s="41"/>
      <c r="EW419" s="41"/>
      <c r="EX419" s="41"/>
    </row>
    <row r="420" spans="1:154" s="143" customFormat="1" x14ac:dyDescent="0.2">
      <c r="A420" s="41"/>
      <c r="B420" s="139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  <c r="AN420" s="41"/>
      <c r="AO420" s="41"/>
      <c r="AP420" s="140"/>
      <c r="AQ420" s="41"/>
      <c r="AR420" s="141"/>
      <c r="AS420" s="117"/>
      <c r="AT420" s="117"/>
      <c r="AU420" s="117"/>
      <c r="AV420" s="142"/>
      <c r="AW420" s="142"/>
      <c r="AX420" s="142"/>
      <c r="AY420" s="142"/>
      <c r="AZ420" s="142"/>
      <c r="BA420" s="142"/>
      <c r="BB420" s="142"/>
      <c r="BC420" s="142"/>
      <c r="BD420" s="142"/>
      <c r="BE420" s="142"/>
      <c r="BF420" s="142"/>
      <c r="BG420" s="142"/>
      <c r="BH420" s="142"/>
      <c r="BI420" s="142"/>
      <c r="BJ420" s="142"/>
      <c r="BK420" s="142"/>
      <c r="BL420" s="142"/>
      <c r="BM420" s="142"/>
      <c r="BN420" s="142"/>
      <c r="BO420" s="142"/>
      <c r="BP420" s="142"/>
      <c r="BQ420" s="142"/>
      <c r="BR420" s="142"/>
      <c r="BS420" s="142"/>
      <c r="BT420" s="142"/>
      <c r="BU420" s="142"/>
      <c r="BV420" s="142"/>
      <c r="BW420" s="142"/>
      <c r="BX420" s="142"/>
      <c r="BY420" s="142"/>
      <c r="BZ420" s="142"/>
      <c r="CA420" s="142"/>
      <c r="CB420" s="142"/>
      <c r="CC420" s="142"/>
      <c r="CD420" s="142"/>
      <c r="CE420" s="142"/>
      <c r="CF420" s="142"/>
      <c r="CG420" s="142"/>
      <c r="CH420" s="142"/>
      <c r="CI420" s="142"/>
      <c r="CJ420" s="142"/>
      <c r="CK420" s="142"/>
      <c r="CL420" s="142"/>
      <c r="CM420" s="142"/>
      <c r="CN420" s="142"/>
      <c r="CO420" s="142"/>
      <c r="CP420" s="142"/>
      <c r="CQ420" s="142"/>
      <c r="CR420" s="142"/>
      <c r="CS420" s="142"/>
      <c r="CT420" s="142"/>
      <c r="CU420" s="142"/>
      <c r="CV420" s="142"/>
      <c r="CW420" s="142"/>
      <c r="CX420" s="142"/>
      <c r="CY420" s="142"/>
      <c r="CZ420" s="142"/>
      <c r="DA420" s="142"/>
      <c r="DB420" s="142"/>
      <c r="DC420" s="142"/>
      <c r="DD420" s="142"/>
      <c r="DE420" s="142"/>
      <c r="DF420" s="142"/>
      <c r="DG420" s="142"/>
      <c r="DH420" s="142"/>
      <c r="DI420" s="142"/>
      <c r="DJ420" s="142"/>
      <c r="DK420" s="142"/>
      <c r="DL420" s="142"/>
      <c r="DM420" s="142"/>
      <c r="EG420" s="41"/>
      <c r="EH420" s="41"/>
      <c r="EI420" s="41"/>
      <c r="EJ420" s="41"/>
      <c r="EK420" s="41"/>
      <c r="EL420" s="41"/>
      <c r="EM420" s="141"/>
      <c r="EN420" s="41"/>
      <c r="EW420" s="41"/>
      <c r="EX420" s="41"/>
    </row>
    <row r="421" spans="1:154" s="143" customFormat="1" x14ac:dyDescent="0.2">
      <c r="A421" s="41"/>
      <c r="B421" s="139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  <c r="AN421" s="41"/>
      <c r="AO421" s="41"/>
      <c r="AP421" s="140"/>
      <c r="AQ421" s="41"/>
      <c r="AR421" s="141"/>
      <c r="AS421" s="117"/>
      <c r="AT421" s="117"/>
      <c r="AU421" s="117"/>
      <c r="AV421" s="142"/>
      <c r="AW421" s="142"/>
      <c r="AX421" s="142"/>
      <c r="AY421" s="142"/>
      <c r="AZ421" s="142"/>
      <c r="BA421" s="142"/>
      <c r="BB421" s="142"/>
      <c r="BC421" s="142"/>
      <c r="BD421" s="142"/>
      <c r="BE421" s="142"/>
      <c r="BF421" s="142"/>
      <c r="BG421" s="142"/>
      <c r="BH421" s="142"/>
      <c r="BI421" s="142"/>
      <c r="BJ421" s="142"/>
      <c r="BK421" s="142"/>
      <c r="BL421" s="142"/>
      <c r="BM421" s="142"/>
      <c r="BN421" s="142"/>
      <c r="BO421" s="142"/>
      <c r="BP421" s="142"/>
      <c r="BQ421" s="142"/>
      <c r="BR421" s="142"/>
      <c r="BS421" s="142"/>
      <c r="BT421" s="142"/>
      <c r="BU421" s="142"/>
      <c r="BV421" s="142"/>
      <c r="BW421" s="142"/>
      <c r="BX421" s="142"/>
      <c r="BY421" s="142"/>
      <c r="BZ421" s="142"/>
      <c r="CA421" s="142"/>
      <c r="CB421" s="142"/>
      <c r="CC421" s="142"/>
      <c r="CD421" s="142"/>
      <c r="CE421" s="142"/>
      <c r="CF421" s="142"/>
      <c r="CG421" s="142"/>
      <c r="CH421" s="142"/>
      <c r="CI421" s="142"/>
      <c r="CJ421" s="142"/>
      <c r="CK421" s="142"/>
      <c r="CL421" s="142"/>
      <c r="CM421" s="142"/>
      <c r="CN421" s="142"/>
      <c r="CO421" s="142"/>
      <c r="CP421" s="142"/>
      <c r="CQ421" s="142"/>
      <c r="CR421" s="142"/>
      <c r="CS421" s="142"/>
      <c r="CT421" s="142"/>
      <c r="CU421" s="142"/>
      <c r="CV421" s="142"/>
      <c r="CW421" s="142"/>
      <c r="CX421" s="142"/>
      <c r="CY421" s="142"/>
      <c r="CZ421" s="142"/>
      <c r="DA421" s="142"/>
      <c r="DB421" s="142"/>
      <c r="DC421" s="142"/>
      <c r="DD421" s="142"/>
      <c r="DE421" s="142"/>
      <c r="DF421" s="142"/>
      <c r="DG421" s="142"/>
      <c r="DH421" s="142"/>
      <c r="DI421" s="142"/>
      <c r="DJ421" s="142"/>
      <c r="DK421" s="142"/>
      <c r="DL421" s="142"/>
      <c r="DM421" s="142"/>
      <c r="EG421" s="41"/>
      <c r="EH421" s="41"/>
      <c r="EI421" s="41"/>
      <c r="EJ421" s="41"/>
      <c r="EK421" s="41"/>
      <c r="EL421" s="41"/>
      <c r="EM421" s="141"/>
      <c r="EN421" s="41"/>
      <c r="EW421" s="41"/>
      <c r="EX421" s="41"/>
    </row>
    <row r="422" spans="1:154" s="143" customFormat="1" x14ac:dyDescent="0.2">
      <c r="A422" s="41"/>
      <c r="B422" s="139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  <c r="AN422" s="41"/>
      <c r="AO422" s="41"/>
      <c r="AP422" s="140"/>
      <c r="AQ422" s="41"/>
      <c r="AR422" s="141"/>
      <c r="AS422" s="117"/>
      <c r="AT422" s="117"/>
      <c r="AU422" s="117"/>
      <c r="AV422" s="142"/>
      <c r="AW422" s="142"/>
      <c r="AX422" s="142"/>
      <c r="AY422" s="142"/>
      <c r="AZ422" s="142"/>
      <c r="BA422" s="142"/>
      <c r="BB422" s="142"/>
      <c r="BC422" s="142"/>
      <c r="BD422" s="142"/>
      <c r="BE422" s="142"/>
      <c r="BF422" s="142"/>
      <c r="BG422" s="142"/>
      <c r="BH422" s="142"/>
      <c r="BI422" s="142"/>
      <c r="BJ422" s="142"/>
      <c r="BK422" s="142"/>
      <c r="BL422" s="142"/>
      <c r="BM422" s="142"/>
      <c r="BN422" s="142"/>
      <c r="BO422" s="142"/>
      <c r="BP422" s="142"/>
      <c r="BQ422" s="142"/>
      <c r="BR422" s="142"/>
      <c r="BS422" s="142"/>
      <c r="BT422" s="142"/>
      <c r="BU422" s="142"/>
      <c r="BV422" s="142"/>
      <c r="BW422" s="142"/>
      <c r="BX422" s="142"/>
      <c r="BY422" s="142"/>
      <c r="BZ422" s="142"/>
      <c r="CA422" s="142"/>
      <c r="CB422" s="142"/>
      <c r="CC422" s="142"/>
      <c r="CD422" s="142"/>
      <c r="CE422" s="142"/>
      <c r="CF422" s="142"/>
      <c r="CG422" s="142"/>
      <c r="CH422" s="142"/>
      <c r="CI422" s="142"/>
      <c r="CJ422" s="142"/>
      <c r="CK422" s="142"/>
      <c r="CL422" s="142"/>
      <c r="CM422" s="142"/>
      <c r="CN422" s="142"/>
      <c r="CO422" s="142"/>
      <c r="CP422" s="142"/>
      <c r="CQ422" s="142"/>
      <c r="CR422" s="142"/>
      <c r="CS422" s="142"/>
      <c r="CT422" s="142"/>
      <c r="CU422" s="142"/>
      <c r="CV422" s="142"/>
      <c r="CW422" s="142"/>
      <c r="CX422" s="142"/>
      <c r="CY422" s="142"/>
      <c r="CZ422" s="142"/>
      <c r="DA422" s="142"/>
      <c r="DB422" s="142"/>
      <c r="DC422" s="142"/>
      <c r="DD422" s="142"/>
      <c r="DE422" s="142"/>
      <c r="DF422" s="142"/>
      <c r="DG422" s="142"/>
      <c r="DH422" s="142"/>
      <c r="DI422" s="142"/>
      <c r="DJ422" s="142"/>
      <c r="DK422" s="142"/>
      <c r="DL422" s="142"/>
      <c r="DM422" s="142"/>
      <c r="EG422" s="41"/>
      <c r="EH422" s="41"/>
      <c r="EI422" s="41"/>
      <c r="EJ422" s="41"/>
      <c r="EK422" s="41"/>
      <c r="EL422" s="41"/>
      <c r="EM422" s="141"/>
      <c r="EN422" s="41"/>
      <c r="EW422" s="41"/>
      <c r="EX422" s="41"/>
    </row>
    <row r="423" spans="1:154" s="143" customFormat="1" x14ac:dyDescent="0.2">
      <c r="A423" s="41"/>
      <c r="B423" s="139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  <c r="AN423" s="41"/>
      <c r="AO423" s="41"/>
      <c r="AP423" s="140"/>
      <c r="AQ423" s="41"/>
      <c r="AR423" s="141"/>
      <c r="AS423" s="117"/>
      <c r="AT423" s="117"/>
      <c r="AU423" s="117"/>
      <c r="AV423" s="142"/>
      <c r="AW423" s="142"/>
      <c r="AX423" s="142"/>
      <c r="AY423" s="142"/>
      <c r="AZ423" s="142"/>
      <c r="BA423" s="142"/>
      <c r="BB423" s="142"/>
      <c r="BC423" s="142"/>
      <c r="BD423" s="142"/>
      <c r="BE423" s="142"/>
      <c r="BF423" s="142"/>
      <c r="BG423" s="142"/>
      <c r="BH423" s="142"/>
      <c r="BI423" s="142"/>
      <c r="BJ423" s="142"/>
      <c r="BK423" s="142"/>
      <c r="BL423" s="142"/>
      <c r="BM423" s="142"/>
      <c r="BN423" s="142"/>
      <c r="BO423" s="142"/>
      <c r="BP423" s="142"/>
      <c r="BQ423" s="142"/>
      <c r="BR423" s="142"/>
      <c r="BS423" s="142"/>
      <c r="BT423" s="142"/>
      <c r="BU423" s="142"/>
      <c r="BV423" s="142"/>
      <c r="BW423" s="142"/>
      <c r="BX423" s="142"/>
      <c r="BY423" s="142"/>
      <c r="BZ423" s="142"/>
      <c r="CA423" s="142"/>
      <c r="CB423" s="142"/>
      <c r="CC423" s="142"/>
      <c r="CD423" s="142"/>
      <c r="CE423" s="142"/>
      <c r="CF423" s="142"/>
      <c r="CG423" s="142"/>
      <c r="CH423" s="142"/>
      <c r="CI423" s="142"/>
      <c r="CJ423" s="142"/>
      <c r="CK423" s="142"/>
      <c r="CL423" s="142"/>
      <c r="CM423" s="142"/>
      <c r="CN423" s="142"/>
      <c r="CO423" s="142"/>
      <c r="CP423" s="142"/>
      <c r="CQ423" s="142"/>
      <c r="CR423" s="142"/>
      <c r="CS423" s="142"/>
      <c r="CT423" s="142"/>
      <c r="CU423" s="142"/>
      <c r="CV423" s="142"/>
      <c r="CW423" s="142"/>
      <c r="CX423" s="142"/>
      <c r="CY423" s="142"/>
      <c r="CZ423" s="142"/>
      <c r="DA423" s="142"/>
      <c r="DB423" s="142"/>
      <c r="DC423" s="142"/>
      <c r="DD423" s="142"/>
      <c r="DE423" s="142"/>
      <c r="DF423" s="142"/>
      <c r="DG423" s="142"/>
      <c r="DH423" s="142"/>
      <c r="DI423" s="142"/>
      <c r="DJ423" s="142"/>
      <c r="DK423" s="142"/>
      <c r="DL423" s="142"/>
      <c r="DM423" s="142"/>
      <c r="EG423" s="41"/>
      <c r="EH423" s="41"/>
      <c r="EI423" s="41"/>
      <c r="EJ423" s="41"/>
      <c r="EK423" s="41"/>
      <c r="EL423" s="41"/>
      <c r="EM423" s="141"/>
      <c r="EN423" s="41"/>
      <c r="EW423" s="41"/>
      <c r="EX423" s="41"/>
    </row>
    <row r="424" spans="1:154" s="143" customFormat="1" x14ac:dyDescent="0.2">
      <c r="A424" s="41"/>
      <c r="B424" s="139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  <c r="AP424" s="140"/>
      <c r="AQ424" s="41"/>
      <c r="AR424" s="141"/>
      <c r="AS424" s="117"/>
      <c r="AT424" s="117"/>
      <c r="AU424" s="117"/>
      <c r="AV424" s="142"/>
      <c r="AW424" s="142"/>
      <c r="AX424" s="142"/>
      <c r="AY424" s="142"/>
      <c r="AZ424" s="142"/>
      <c r="BA424" s="142"/>
      <c r="BB424" s="142"/>
      <c r="BC424" s="142"/>
      <c r="BD424" s="142"/>
      <c r="BE424" s="142"/>
      <c r="BF424" s="142"/>
      <c r="BG424" s="142"/>
      <c r="BH424" s="142"/>
      <c r="BI424" s="142"/>
      <c r="BJ424" s="142"/>
      <c r="BK424" s="142"/>
      <c r="BL424" s="142"/>
      <c r="BM424" s="142"/>
      <c r="BN424" s="142"/>
      <c r="BO424" s="142"/>
      <c r="BP424" s="142"/>
      <c r="BQ424" s="142"/>
      <c r="BR424" s="142"/>
      <c r="BS424" s="142"/>
      <c r="BT424" s="142"/>
      <c r="BU424" s="142"/>
      <c r="BV424" s="142"/>
      <c r="BW424" s="142"/>
      <c r="BX424" s="142"/>
      <c r="BY424" s="142"/>
      <c r="BZ424" s="142"/>
      <c r="CA424" s="142"/>
      <c r="CB424" s="142"/>
      <c r="CC424" s="142"/>
      <c r="CD424" s="142"/>
      <c r="CE424" s="142"/>
      <c r="CF424" s="142"/>
      <c r="CG424" s="142"/>
      <c r="CH424" s="142"/>
      <c r="CI424" s="142"/>
      <c r="CJ424" s="142"/>
      <c r="CK424" s="142"/>
      <c r="CL424" s="142"/>
      <c r="CM424" s="142"/>
      <c r="CN424" s="142"/>
      <c r="CO424" s="142"/>
      <c r="CP424" s="142"/>
      <c r="CQ424" s="142"/>
      <c r="CR424" s="142"/>
      <c r="CS424" s="142"/>
      <c r="CT424" s="142"/>
      <c r="CU424" s="142"/>
      <c r="CV424" s="142"/>
      <c r="CW424" s="142"/>
      <c r="CX424" s="142"/>
      <c r="CY424" s="142"/>
      <c r="CZ424" s="142"/>
      <c r="DA424" s="142"/>
      <c r="DB424" s="142"/>
      <c r="DC424" s="142"/>
      <c r="DD424" s="142"/>
      <c r="DE424" s="142"/>
      <c r="DF424" s="142"/>
      <c r="DG424" s="142"/>
      <c r="DH424" s="142"/>
      <c r="DI424" s="142"/>
      <c r="DJ424" s="142"/>
      <c r="DK424" s="142"/>
      <c r="DL424" s="142"/>
      <c r="DM424" s="142"/>
      <c r="EG424" s="41"/>
      <c r="EH424" s="41"/>
      <c r="EI424" s="41"/>
      <c r="EJ424" s="41"/>
      <c r="EK424" s="41"/>
      <c r="EL424" s="41"/>
      <c r="EM424" s="141"/>
      <c r="EN424" s="41"/>
      <c r="EW424" s="41"/>
      <c r="EX424" s="41"/>
    </row>
    <row r="425" spans="1:154" s="143" customFormat="1" x14ac:dyDescent="0.2">
      <c r="A425" s="41"/>
      <c r="B425" s="139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  <c r="AN425" s="41"/>
      <c r="AO425" s="41"/>
      <c r="AP425" s="140"/>
      <c r="AQ425" s="41"/>
      <c r="AR425" s="141"/>
      <c r="AS425" s="117"/>
      <c r="AT425" s="117"/>
      <c r="AU425" s="117"/>
      <c r="AV425" s="142"/>
      <c r="AW425" s="142"/>
      <c r="AX425" s="142"/>
      <c r="AY425" s="142"/>
      <c r="AZ425" s="142"/>
      <c r="BA425" s="142"/>
      <c r="BB425" s="142"/>
      <c r="BC425" s="142"/>
      <c r="BD425" s="142"/>
      <c r="BE425" s="142"/>
      <c r="BF425" s="142"/>
      <c r="BG425" s="142"/>
      <c r="BH425" s="142"/>
      <c r="BI425" s="142"/>
      <c r="BJ425" s="142"/>
      <c r="BK425" s="142"/>
      <c r="BL425" s="142"/>
      <c r="BM425" s="142"/>
      <c r="BN425" s="142"/>
      <c r="BO425" s="142"/>
      <c r="BP425" s="142"/>
      <c r="BQ425" s="142"/>
      <c r="BR425" s="142"/>
      <c r="BS425" s="142"/>
      <c r="BT425" s="142"/>
      <c r="BU425" s="142"/>
      <c r="BV425" s="142"/>
      <c r="BW425" s="142"/>
      <c r="BX425" s="142"/>
      <c r="BY425" s="142"/>
      <c r="BZ425" s="142"/>
      <c r="CA425" s="142"/>
      <c r="CB425" s="142"/>
      <c r="CC425" s="142"/>
      <c r="CD425" s="142"/>
      <c r="CE425" s="142"/>
      <c r="CF425" s="142"/>
      <c r="CG425" s="142"/>
      <c r="CH425" s="142"/>
      <c r="CI425" s="142"/>
      <c r="CJ425" s="142"/>
      <c r="CK425" s="142"/>
      <c r="CL425" s="142"/>
      <c r="CM425" s="142"/>
      <c r="CN425" s="142"/>
      <c r="CO425" s="142"/>
      <c r="CP425" s="142"/>
      <c r="CQ425" s="142"/>
      <c r="CR425" s="142"/>
      <c r="CS425" s="142"/>
      <c r="CT425" s="142"/>
      <c r="CU425" s="142"/>
      <c r="CV425" s="142"/>
      <c r="CW425" s="142"/>
      <c r="CX425" s="142"/>
      <c r="CY425" s="142"/>
      <c r="CZ425" s="142"/>
      <c r="DA425" s="142"/>
      <c r="DB425" s="142"/>
      <c r="DC425" s="142"/>
      <c r="DD425" s="142"/>
      <c r="DE425" s="142"/>
      <c r="DF425" s="142"/>
      <c r="DG425" s="142"/>
      <c r="DH425" s="142"/>
      <c r="DI425" s="142"/>
      <c r="DJ425" s="142"/>
      <c r="DK425" s="142"/>
      <c r="DL425" s="142"/>
      <c r="DM425" s="142"/>
      <c r="EG425" s="41"/>
      <c r="EH425" s="41"/>
      <c r="EI425" s="41"/>
      <c r="EJ425" s="41"/>
      <c r="EK425" s="41"/>
      <c r="EL425" s="41"/>
      <c r="EM425" s="141"/>
      <c r="EN425" s="41"/>
      <c r="EW425" s="41"/>
      <c r="EX425" s="41"/>
    </row>
    <row r="426" spans="1:154" s="143" customFormat="1" x14ac:dyDescent="0.2">
      <c r="A426" s="41"/>
      <c r="B426" s="139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  <c r="AN426" s="41"/>
      <c r="AO426" s="41"/>
      <c r="AP426" s="140"/>
      <c r="AQ426" s="41"/>
      <c r="AR426" s="141"/>
      <c r="AS426" s="117"/>
      <c r="AT426" s="117"/>
      <c r="AU426" s="117"/>
      <c r="AV426" s="142"/>
      <c r="AW426" s="142"/>
      <c r="AX426" s="142"/>
      <c r="AY426" s="142"/>
      <c r="AZ426" s="142"/>
      <c r="BA426" s="142"/>
      <c r="BB426" s="142"/>
      <c r="BC426" s="142"/>
      <c r="BD426" s="142"/>
      <c r="BE426" s="142"/>
      <c r="BF426" s="142"/>
      <c r="BG426" s="142"/>
      <c r="BH426" s="142"/>
      <c r="BI426" s="142"/>
      <c r="BJ426" s="142"/>
      <c r="BK426" s="142"/>
      <c r="BL426" s="142"/>
      <c r="BM426" s="142"/>
      <c r="BN426" s="142"/>
      <c r="BO426" s="142"/>
      <c r="BP426" s="142"/>
      <c r="BQ426" s="142"/>
      <c r="BR426" s="142"/>
      <c r="BS426" s="142"/>
      <c r="BT426" s="142"/>
      <c r="BU426" s="142"/>
      <c r="BV426" s="142"/>
      <c r="BW426" s="142"/>
      <c r="BX426" s="142"/>
      <c r="BY426" s="142"/>
      <c r="BZ426" s="142"/>
      <c r="CA426" s="142"/>
      <c r="CB426" s="142"/>
      <c r="CC426" s="142"/>
      <c r="CD426" s="142"/>
      <c r="CE426" s="142"/>
      <c r="CF426" s="142"/>
      <c r="CG426" s="142"/>
      <c r="CH426" s="142"/>
      <c r="CI426" s="142"/>
      <c r="CJ426" s="142"/>
      <c r="CK426" s="142"/>
      <c r="CL426" s="142"/>
      <c r="CM426" s="142"/>
      <c r="CN426" s="142"/>
      <c r="CO426" s="142"/>
      <c r="CP426" s="142"/>
      <c r="CQ426" s="142"/>
      <c r="CR426" s="142"/>
      <c r="CS426" s="142"/>
      <c r="CT426" s="142"/>
      <c r="CU426" s="142"/>
      <c r="CV426" s="142"/>
      <c r="CW426" s="142"/>
      <c r="CX426" s="142"/>
      <c r="CY426" s="142"/>
      <c r="CZ426" s="142"/>
      <c r="DA426" s="142"/>
      <c r="DB426" s="142"/>
      <c r="DC426" s="142"/>
      <c r="DD426" s="142"/>
      <c r="DE426" s="142"/>
      <c r="DF426" s="142"/>
      <c r="DG426" s="142"/>
      <c r="DH426" s="142"/>
      <c r="DI426" s="142"/>
      <c r="DJ426" s="142"/>
      <c r="DK426" s="142"/>
      <c r="DL426" s="142"/>
      <c r="DM426" s="142"/>
      <c r="EG426" s="41"/>
      <c r="EH426" s="41"/>
      <c r="EI426" s="41"/>
      <c r="EJ426" s="41"/>
      <c r="EK426" s="41"/>
      <c r="EL426" s="41"/>
      <c r="EM426" s="141"/>
      <c r="EN426" s="41"/>
      <c r="EW426" s="41"/>
      <c r="EX426" s="41"/>
    </row>
    <row r="427" spans="1:154" s="143" customFormat="1" x14ac:dyDescent="0.2">
      <c r="A427" s="41"/>
      <c r="B427" s="139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  <c r="AN427" s="41"/>
      <c r="AO427" s="41"/>
      <c r="AP427" s="140"/>
      <c r="AQ427" s="41"/>
      <c r="AR427" s="141"/>
      <c r="AS427" s="117"/>
      <c r="AT427" s="117"/>
      <c r="AU427" s="117"/>
      <c r="AV427" s="142"/>
      <c r="AW427" s="142"/>
      <c r="AX427" s="142"/>
      <c r="AY427" s="142"/>
      <c r="AZ427" s="142"/>
      <c r="BA427" s="142"/>
      <c r="BB427" s="142"/>
      <c r="BC427" s="142"/>
      <c r="BD427" s="142"/>
      <c r="BE427" s="142"/>
      <c r="BF427" s="142"/>
      <c r="BG427" s="142"/>
      <c r="BH427" s="142"/>
      <c r="BI427" s="142"/>
      <c r="BJ427" s="142"/>
      <c r="BK427" s="142"/>
      <c r="BL427" s="142"/>
      <c r="BM427" s="142"/>
      <c r="BN427" s="142"/>
      <c r="BO427" s="142"/>
      <c r="BP427" s="142"/>
      <c r="BQ427" s="142"/>
      <c r="BR427" s="142"/>
      <c r="BS427" s="142"/>
      <c r="BT427" s="142"/>
      <c r="BU427" s="142"/>
      <c r="BV427" s="142"/>
      <c r="BW427" s="142"/>
      <c r="BX427" s="142"/>
      <c r="BY427" s="142"/>
      <c r="BZ427" s="142"/>
      <c r="CA427" s="142"/>
      <c r="CB427" s="142"/>
      <c r="CC427" s="142"/>
      <c r="CD427" s="142"/>
      <c r="CE427" s="142"/>
      <c r="CF427" s="142"/>
      <c r="CG427" s="142"/>
      <c r="CH427" s="142"/>
      <c r="CI427" s="142"/>
      <c r="CJ427" s="142"/>
      <c r="CK427" s="142"/>
      <c r="CL427" s="142"/>
      <c r="CM427" s="142"/>
      <c r="CN427" s="142"/>
      <c r="CO427" s="142"/>
      <c r="CP427" s="142"/>
      <c r="CQ427" s="142"/>
      <c r="CR427" s="142"/>
      <c r="CS427" s="142"/>
      <c r="CT427" s="142"/>
      <c r="CU427" s="142"/>
      <c r="CV427" s="142"/>
      <c r="CW427" s="142"/>
      <c r="CX427" s="142"/>
      <c r="CY427" s="142"/>
      <c r="CZ427" s="142"/>
      <c r="DA427" s="142"/>
      <c r="DB427" s="142"/>
      <c r="DC427" s="142"/>
      <c r="DD427" s="142"/>
      <c r="DE427" s="142"/>
      <c r="DF427" s="142"/>
      <c r="DG427" s="142"/>
      <c r="DH427" s="142"/>
      <c r="DI427" s="142"/>
      <c r="DJ427" s="142"/>
      <c r="DK427" s="142"/>
      <c r="DL427" s="142"/>
      <c r="DM427" s="142"/>
      <c r="EG427" s="41"/>
      <c r="EH427" s="41"/>
      <c r="EI427" s="41"/>
      <c r="EJ427" s="41"/>
      <c r="EK427" s="41"/>
      <c r="EL427" s="41"/>
      <c r="EM427" s="141"/>
      <c r="EN427" s="41"/>
      <c r="EW427" s="41"/>
      <c r="EX427" s="41"/>
    </row>
    <row r="428" spans="1:154" s="143" customFormat="1" x14ac:dyDescent="0.2">
      <c r="A428" s="41"/>
      <c r="B428" s="139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  <c r="AP428" s="140"/>
      <c r="AQ428" s="41"/>
      <c r="AR428" s="141"/>
      <c r="AS428" s="117"/>
      <c r="AT428" s="117"/>
      <c r="AU428" s="117"/>
      <c r="AV428" s="142"/>
      <c r="AW428" s="142"/>
      <c r="AX428" s="142"/>
      <c r="AY428" s="142"/>
      <c r="AZ428" s="142"/>
      <c r="BA428" s="142"/>
      <c r="BB428" s="142"/>
      <c r="BC428" s="142"/>
      <c r="BD428" s="142"/>
      <c r="BE428" s="142"/>
      <c r="BF428" s="142"/>
      <c r="BG428" s="142"/>
      <c r="BH428" s="142"/>
      <c r="BI428" s="142"/>
      <c r="BJ428" s="142"/>
      <c r="BK428" s="142"/>
      <c r="BL428" s="142"/>
      <c r="BM428" s="142"/>
      <c r="BN428" s="142"/>
      <c r="BO428" s="142"/>
      <c r="BP428" s="142"/>
      <c r="BQ428" s="142"/>
      <c r="BR428" s="142"/>
      <c r="BS428" s="142"/>
      <c r="BT428" s="142"/>
      <c r="BU428" s="142"/>
      <c r="BV428" s="142"/>
      <c r="BW428" s="142"/>
      <c r="BX428" s="142"/>
      <c r="BY428" s="142"/>
      <c r="BZ428" s="142"/>
      <c r="CA428" s="142"/>
      <c r="CB428" s="142"/>
      <c r="CC428" s="142"/>
      <c r="CD428" s="142"/>
      <c r="CE428" s="142"/>
      <c r="CF428" s="142"/>
      <c r="CG428" s="142"/>
      <c r="CH428" s="142"/>
      <c r="CI428" s="142"/>
      <c r="CJ428" s="142"/>
      <c r="CK428" s="142"/>
      <c r="CL428" s="142"/>
      <c r="CM428" s="142"/>
      <c r="CN428" s="142"/>
      <c r="CO428" s="142"/>
      <c r="CP428" s="142"/>
      <c r="CQ428" s="142"/>
      <c r="CR428" s="142"/>
      <c r="CS428" s="142"/>
      <c r="CT428" s="142"/>
      <c r="CU428" s="142"/>
      <c r="CV428" s="142"/>
      <c r="CW428" s="142"/>
      <c r="CX428" s="142"/>
      <c r="CY428" s="142"/>
      <c r="CZ428" s="142"/>
      <c r="DA428" s="142"/>
      <c r="DB428" s="142"/>
      <c r="DC428" s="142"/>
      <c r="DD428" s="142"/>
      <c r="DE428" s="142"/>
      <c r="DF428" s="142"/>
      <c r="DG428" s="142"/>
      <c r="DH428" s="142"/>
      <c r="DI428" s="142"/>
      <c r="DJ428" s="142"/>
      <c r="DK428" s="142"/>
      <c r="DL428" s="142"/>
      <c r="DM428" s="142"/>
      <c r="EG428" s="41"/>
      <c r="EH428" s="41"/>
      <c r="EI428" s="41"/>
      <c r="EJ428" s="41"/>
      <c r="EK428" s="41"/>
      <c r="EL428" s="41"/>
      <c r="EM428" s="141"/>
      <c r="EN428" s="41"/>
      <c r="EW428" s="41"/>
      <c r="EX428" s="41"/>
    </row>
    <row r="429" spans="1:154" s="143" customFormat="1" x14ac:dyDescent="0.2">
      <c r="A429" s="41"/>
      <c r="B429" s="139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140"/>
      <c r="AQ429" s="41"/>
      <c r="AR429" s="141"/>
      <c r="AS429" s="117"/>
      <c r="AT429" s="117"/>
      <c r="AU429" s="117"/>
      <c r="AV429" s="142"/>
      <c r="AW429" s="142"/>
      <c r="AX429" s="142"/>
      <c r="AY429" s="142"/>
      <c r="AZ429" s="142"/>
      <c r="BA429" s="142"/>
      <c r="BB429" s="142"/>
      <c r="BC429" s="142"/>
      <c r="BD429" s="142"/>
      <c r="BE429" s="142"/>
      <c r="BF429" s="142"/>
      <c r="BG429" s="142"/>
      <c r="BH429" s="142"/>
      <c r="BI429" s="142"/>
      <c r="BJ429" s="142"/>
      <c r="BK429" s="142"/>
      <c r="BL429" s="142"/>
      <c r="BM429" s="142"/>
      <c r="BN429" s="142"/>
      <c r="BO429" s="142"/>
      <c r="BP429" s="142"/>
      <c r="BQ429" s="142"/>
      <c r="BR429" s="142"/>
      <c r="BS429" s="142"/>
      <c r="BT429" s="142"/>
      <c r="BU429" s="142"/>
      <c r="BV429" s="142"/>
      <c r="BW429" s="142"/>
      <c r="BX429" s="142"/>
      <c r="BY429" s="142"/>
      <c r="BZ429" s="142"/>
      <c r="CA429" s="142"/>
      <c r="CB429" s="142"/>
      <c r="CC429" s="142"/>
      <c r="CD429" s="142"/>
      <c r="CE429" s="142"/>
      <c r="CF429" s="142"/>
      <c r="CG429" s="142"/>
      <c r="CH429" s="142"/>
      <c r="CI429" s="142"/>
      <c r="CJ429" s="142"/>
      <c r="CK429" s="142"/>
      <c r="CL429" s="142"/>
      <c r="CM429" s="142"/>
      <c r="CN429" s="142"/>
      <c r="CO429" s="142"/>
      <c r="CP429" s="142"/>
      <c r="CQ429" s="142"/>
      <c r="CR429" s="142"/>
      <c r="CS429" s="142"/>
      <c r="CT429" s="142"/>
      <c r="CU429" s="142"/>
      <c r="CV429" s="142"/>
      <c r="CW429" s="142"/>
      <c r="CX429" s="142"/>
      <c r="CY429" s="142"/>
      <c r="CZ429" s="142"/>
      <c r="DA429" s="142"/>
      <c r="DB429" s="142"/>
      <c r="DC429" s="142"/>
      <c r="DD429" s="142"/>
      <c r="DE429" s="142"/>
      <c r="DF429" s="142"/>
      <c r="DG429" s="142"/>
      <c r="DH429" s="142"/>
      <c r="DI429" s="142"/>
      <c r="DJ429" s="142"/>
      <c r="DK429" s="142"/>
      <c r="DL429" s="142"/>
      <c r="DM429" s="142"/>
      <c r="EG429" s="41"/>
      <c r="EH429" s="41"/>
      <c r="EI429" s="41"/>
      <c r="EJ429" s="41"/>
      <c r="EK429" s="41"/>
      <c r="EL429" s="41"/>
      <c r="EM429" s="141"/>
      <c r="EN429" s="41"/>
      <c r="EW429" s="41"/>
      <c r="EX429" s="41"/>
    </row>
    <row r="430" spans="1:154" s="143" customFormat="1" x14ac:dyDescent="0.2">
      <c r="A430" s="41"/>
      <c r="B430" s="139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  <c r="AN430" s="41"/>
      <c r="AO430" s="41"/>
      <c r="AP430" s="140"/>
      <c r="AQ430" s="41"/>
      <c r="AR430" s="141"/>
      <c r="AS430" s="117"/>
      <c r="AT430" s="117"/>
      <c r="AU430" s="117"/>
      <c r="AV430" s="142"/>
      <c r="AW430" s="142"/>
      <c r="AX430" s="142"/>
      <c r="AY430" s="142"/>
      <c r="AZ430" s="142"/>
      <c r="BA430" s="142"/>
      <c r="BB430" s="142"/>
      <c r="BC430" s="142"/>
      <c r="BD430" s="142"/>
      <c r="BE430" s="142"/>
      <c r="BF430" s="142"/>
      <c r="BG430" s="142"/>
      <c r="BH430" s="142"/>
      <c r="BI430" s="142"/>
      <c r="BJ430" s="142"/>
      <c r="BK430" s="142"/>
      <c r="BL430" s="142"/>
      <c r="BM430" s="142"/>
      <c r="BN430" s="142"/>
      <c r="BO430" s="142"/>
      <c r="BP430" s="142"/>
      <c r="BQ430" s="142"/>
      <c r="BR430" s="142"/>
      <c r="BS430" s="142"/>
      <c r="BT430" s="142"/>
      <c r="BU430" s="142"/>
      <c r="BV430" s="142"/>
      <c r="BW430" s="142"/>
      <c r="BX430" s="142"/>
      <c r="BY430" s="142"/>
      <c r="BZ430" s="142"/>
      <c r="CA430" s="142"/>
      <c r="CB430" s="142"/>
      <c r="CC430" s="142"/>
      <c r="CD430" s="142"/>
      <c r="CE430" s="142"/>
      <c r="CF430" s="142"/>
      <c r="CG430" s="142"/>
      <c r="CH430" s="142"/>
      <c r="CI430" s="142"/>
      <c r="CJ430" s="142"/>
      <c r="CK430" s="142"/>
      <c r="CL430" s="142"/>
      <c r="CM430" s="142"/>
      <c r="CN430" s="142"/>
      <c r="CO430" s="142"/>
      <c r="CP430" s="142"/>
      <c r="CQ430" s="142"/>
      <c r="CR430" s="142"/>
      <c r="CS430" s="142"/>
      <c r="CT430" s="142"/>
      <c r="CU430" s="142"/>
      <c r="CV430" s="142"/>
      <c r="CW430" s="142"/>
      <c r="CX430" s="142"/>
      <c r="CY430" s="142"/>
      <c r="CZ430" s="142"/>
      <c r="DA430" s="142"/>
      <c r="DB430" s="142"/>
      <c r="DC430" s="142"/>
      <c r="DD430" s="142"/>
      <c r="DE430" s="142"/>
      <c r="DF430" s="142"/>
      <c r="DG430" s="142"/>
      <c r="DH430" s="142"/>
      <c r="DI430" s="142"/>
      <c r="DJ430" s="142"/>
      <c r="DK430" s="142"/>
      <c r="DL430" s="142"/>
      <c r="DM430" s="142"/>
      <c r="EG430" s="41"/>
      <c r="EH430" s="41"/>
      <c r="EI430" s="41"/>
      <c r="EJ430" s="41"/>
      <c r="EK430" s="41"/>
      <c r="EL430" s="41"/>
      <c r="EM430" s="141"/>
      <c r="EN430" s="41"/>
      <c r="EW430" s="41"/>
      <c r="EX430" s="41"/>
    </row>
    <row r="431" spans="1:154" s="143" customFormat="1" x14ac:dyDescent="0.2">
      <c r="A431" s="41"/>
      <c r="B431" s="139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  <c r="AN431" s="41"/>
      <c r="AO431" s="41"/>
      <c r="AP431" s="140"/>
      <c r="AQ431" s="41"/>
      <c r="AR431" s="141"/>
      <c r="AS431" s="117"/>
      <c r="AT431" s="117"/>
      <c r="AU431" s="117"/>
      <c r="AV431" s="142"/>
      <c r="AW431" s="142"/>
      <c r="AX431" s="142"/>
      <c r="AY431" s="142"/>
      <c r="AZ431" s="142"/>
      <c r="BA431" s="142"/>
      <c r="BB431" s="142"/>
      <c r="BC431" s="142"/>
      <c r="BD431" s="142"/>
      <c r="BE431" s="142"/>
      <c r="BF431" s="142"/>
      <c r="BG431" s="142"/>
      <c r="BH431" s="142"/>
      <c r="BI431" s="142"/>
      <c r="BJ431" s="142"/>
      <c r="BK431" s="142"/>
      <c r="BL431" s="142"/>
      <c r="BM431" s="142"/>
      <c r="BN431" s="142"/>
      <c r="BO431" s="142"/>
      <c r="BP431" s="142"/>
      <c r="BQ431" s="142"/>
      <c r="BR431" s="142"/>
      <c r="BS431" s="142"/>
      <c r="BT431" s="142"/>
      <c r="BU431" s="142"/>
      <c r="BV431" s="142"/>
      <c r="BW431" s="142"/>
      <c r="BX431" s="142"/>
      <c r="BY431" s="142"/>
      <c r="BZ431" s="142"/>
      <c r="CA431" s="142"/>
      <c r="CB431" s="142"/>
      <c r="CC431" s="142"/>
      <c r="CD431" s="142"/>
      <c r="CE431" s="142"/>
      <c r="CF431" s="142"/>
      <c r="CG431" s="142"/>
      <c r="CH431" s="142"/>
      <c r="CI431" s="142"/>
      <c r="CJ431" s="142"/>
      <c r="CK431" s="142"/>
      <c r="CL431" s="142"/>
      <c r="CM431" s="142"/>
      <c r="CN431" s="142"/>
      <c r="CO431" s="142"/>
      <c r="CP431" s="142"/>
      <c r="CQ431" s="142"/>
      <c r="CR431" s="142"/>
      <c r="CS431" s="142"/>
      <c r="CT431" s="142"/>
      <c r="CU431" s="142"/>
      <c r="CV431" s="142"/>
      <c r="CW431" s="142"/>
      <c r="CX431" s="142"/>
      <c r="CY431" s="142"/>
      <c r="CZ431" s="142"/>
      <c r="DA431" s="142"/>
      <c r="DB431" s="142"/>
      <c r="DC431" s="142"/>
      <c r="DD431" s="142"/>
      <c r="DE431" s="142"/>
      <c r="DF431" s="142"/>
      <c r="DG431" s="142"/>
      <c r="DH431" s="142"/>
      <c r="DI431" s="142"/>
      <c r="DJ431" s="142"/>
      <c r="DK431" s="142"/>
      <c r="DL431" s="142"/>
      <c r="DM431" s="142"/>
      <c r="EG431" s="41"/>
      <c r="EH431" s="41"/>
      <c r="EI431" s="41"/>
      <c r="EJ431" s="41"/>
      <c r="EK431" s="41"/>
      <c r="EL431" s="41"/>
      <c r="EM431" s="141"/>
      <c r="EN431" s="41"/>
      <c r="EW431" s="41"/>
      <c r="EX431" s="41"/>
    </row>
    <row r="432" spans="1:154" s="143" customFormat="1" x14ac:dyDescent="0.2">
      <c r="A432" s="41"/>
      <c r="B432" s="139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  <c r="AN432" s="41"/>
      <c r="AO432" s="41"/>
      <c r="AP432" s="140"/>
      <c r="AQ432" s="41"/>
      <c r="AR432" s="141"/>
      <c r="AS432" s="117"/>
      <c r="AT432" s="117"/>
      <c r="AU432" s="117"/>
      <c r="AV432" s="142"/>
      <c r="AW432" s="142"/>
      <c r="AX432" s="142"/>
      <c r="AY432" s="142"/>
      <c r="AZ432" s="142"/>
      <c r="BA432" s="142"/>
      <c r="BB432" s="142"/>
      <c r="BC432" s="142"/>
      <c r="BD432" s="142"/>
      <c r="BE432" s="142"/>
      <c r="BF432" s="142"/>
      <c r="BG432" s="142"/>
      <c r="BH432" s="142"/>
      <c r="BI432" s="142"/>
      <c r="BJ432" s="142"/>
      <c r="BK432" s="142"/>
      <c r="BL432" s="142"/>
      <c r="BM432" s="142"/>
      <c r="BN432" s="142"/>
      <c r="BO432" s="142"/>
      <c r="BP432" s="142"/>
      <c r="BQ432" s="142"/>
      <c r="BR432" s="142"/>
      <c r="BS432" s="142"/>
      <c r="BT432" s="142"/>
      <c r="BU432" s="142"/>
      <c r="BV432" s="142"/>
      <c r="BW432" s="142"/>
      <c r="BX432" s="142"/>
      <c r="BY432" s="142"/>
      <c r="BZ432" s="142"/>
      <c r="CA432" s="142"/>
      <c r="CB432" s="142"/>
      <c r="CC432" s="142"/>
      <c r="CD432" s="142"/>
      <c r="CE432" s="142"/>
      <c r="CF432" s="142"/>
      <c r="CG432" s="142"/>
      <c r="CH432" s="142"/>
      <c r="CI432" s="142"/>
      <c r="CJ432" s="142"/>
      <c r="CK432" s="142"/>
      <c r="CL432" s="142"/>
      <c r="CM432" s="142"/>
      <c r="CN432" s="142"/>
      <c r="CO432" s="142"/>
      <c r="CP432" s="142"/>
      <c r="CQ432" s="142"/>
      <c r="CR432" s="142"/>
      <c r="CS432" s="142"/>
      <c r="CT432" s="142"/>
      <c r="CU432" s="142"/>
      <c r="CV432" s="142"/>
      <c r="CW432" s="142"/>
      <c r="CX432" s="142"/>
      <c r="CY432" s="142"/>
      <c r="CZ432" s="142"/>
      <c r="DA432" s="142"/>
      <c r="DB432" s="142"/>
      <c r="DC432" s="142"/>
      <c r="DD432" s="142"/>
      <c r="DE432" s="142"/>
      <c r="DF432" s="142"/>
      <c r="DG432" s="142"/>
      <c r="DH432" s="142"/>
      <c r="DI432" s="142"/>
      <c r="DJ432" s="142"/>
      <c r="DK432" s="142"/>
      <c r="DL432" s="142"/>
      <c r="DM432" s="142"/>
      <c r="EG432" s="41"/>
      <c r="EH432" s="41"/>
      <c r="EI432" s="41"/>
      <c r="EJ432" s="41"/>
      <c r="EK432" s="41"/>
      <c r="EL432" s="41"/>
      <c r="EM432" s="141"/>
      <c r="EN432" s="41"/>
      <c r="EW432" s="41"/>
      <c r="EX432" s="41"/>
    </row>
    <row r="433" spans="1:154" s="143" customFormat="1" x14ac:dyDescent="0.2">
      <c r="A433" s="41"/>
      <c r="B433" s="139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  <c r="AN433" s="41"/>
      <c r="AO433" s="41"/>
      <c r="AP433" s="140"/>
      <c r="AQ433" s="41"/>
      <c r="AR433" s="141"/>
      <c r="AS433" s="117"/>
      <c r="AT433" s="117"/>
      <c r="AU433" s="117"/>
      <c r="AV433" s="142"/>
      <c r="AW433" s="142"/>
      <c r="AX433" s="142"/>
      <c r="AY433" s="142"/>
      <c r="AZ433" s="142"/>
      <c r="BA433" s="142"/>
      <c r="BB433" s="142"/>
      <c r="BC433" s="142"/>
      <c r="BD433" s="142"/>
      <c r="BE433" s="142"/>
      <c r="BF433" s="142"/>
      <c r="BG433" s="142"/>
      <c r="BH433" s="142"/>
      <c r="BI433" s="142"/>
      <c r="BJ433" s="142"/>
      <c r="BK433" s="142"/>
      <c r="BL433" s="142"/>
      <c r="BM433" s="142"/>
      <c r="BN433" s="142"/>
      <c r="BO433" s="142"/>
      <c r="BP433" s="142"/>
      <c r="BQ433" s="142"/>
      <c r="BR433" s="142"/>
      <c r="BS433" s="142"/>
      <c r="BT433" s="142"/>
      <c r="BU433" s="142"/>
      <c r="BV433" s="142"/>
      <c r="BW433" s="142"/>
      <c r="BX433" s="142"/>
      <c r="BY433" s="142"/>
      <c r="BZ433" s="142"/>
      <c r="CA433" s="142"/>
      <c r="CB433" s="142"/>
      <c r="CC433" s="142"/>
      <c r="CD433" s="142"/>
      <c r="CE433" s="142"/>
      <c r="CF433" s="142"/>
      <c r="CG433" s="142"/>
      <c r="CH433" s="142"/>
      <c r="CI433" s="142"/>
      <c r="CJ433" s="142"/>
      <c r="CK433" s="142"/>
      <c r="CL433" s="142"/>
      <c r="CM433" s="142"/>
      <c r="CN433" s="142"/>
      <c r="CO433" s="142"/>
      <c r="CP433" s="142"/>
      <c r="CQ433" s="142"/>
      <c r="CR433" s="142"/>
      <c r="CS433" s="142"/>
      <c r="CT433" s="142"/>
      <c r="CU433" s="142"/>
      <c r="CV433" s="142"/>
      <c r="CW433" s="142"/>
      <c r="CX433" s="142"/>
      <c r="CY433" s="142"/>
      <c r="CZ433" s="142"/>
      <c r="DA433" s="142"/>
      <c r="DB433" s="142"/>
      <c r="DC433" s="142"/>
      <c r="DD433" s="142"/>
      <c r="DE433" s="142"/>
      <c r="DF433" s="142"/>
      <c r="DG433" s="142"/>
      <c r="DH433" s="142"/>
      <c r="DI433" s="142"/>
      <c r="DJ433" s="142"/>
      <c r="DK433" s="142"/>
      <c r="DL433" s="142"/>
      <c r="DM433" s="142"/>
      <c r="EG433" s="41"/>
      <c r="EH433" s="41"/>
      <c r="EI433" s="41"/>
      <c r="EJ433" s="41"/>
      <c r="EK433" s="41"/>
      <c r="EL433" s="41"/>
      <c r="EM433" s="141"/>
      <c r="EN433" s="41"/>
      <c r="EW433" s="41"/>
      <c r="EX433" s="41"/>
    </row>
    <row r="434" spans="1:154" s="143" customFormat="1" x14ac:dyDescent="0.2">
      <c r="A434" s="41"/>
      <c r="B434" s="139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  <c r="AN434" s="41"/>
      <c r="AO434" s="41"/>
      <c r="AP434" s="140"/>
      <c r="AQ434" s="41"/>
      <c r="AR434" s="141"/>
      <c r="AS434" s="117"/>
      <c r="AT434" s="117"/>
      <c r="AU434" s="117"/>
      <c r="AV434" s="142"/>
      <c r="AW434" s="142"/>
      <c r="AX434" s="142"/>
      <c r="AY434" s="142"/>
      <c r="AZ434" s="142"/>
      <c r="BA434" s="142"/>
      <c r="BB434" s="142"/>
      <c r="BC434" s="142"/>
      <c r="BD434" s="142"/>
      <c r="BE434" s="142"/>
      <c r="BF434" s="142"/>
      <c r="BG434" s="142"/>
      <c r="BH434" s="142"/>
      <c r="BI434" s="142"/>
      <c r="BJ434" s="142"/>
      <c r="BK434" s="142"/>
      <c r="BL434" s="142"/>
      <c r="BM434" s="142"/>
      <c r="BN434" s="142"/>
      <c r="BO434" s="142"/>
      <c r="BP434" s="142"/>
      <c r="BQ434" s="142"/>
      <c r="BR434" s="142"/>
      <c r="BS434" s="142"/>
      <c r="BT434" s="142"/>
      <c r="BU434" s="142"/>
      <c r="BV434" s="142"/>
      <c r="BW434" s="142"/>
      <c r="BX434" s="142"/>
      <c r="BY434" s="142"/>
      <c r="BZ434" s="142"/>
      <c r="CA434" s="142"/>
      <c r="CB434" s="142"/>
      <c r="CC434" s="142"/>
      <c r="CD434" s="142"/>
      <c r="CE434" s="142"/>
      <c r="CF434" s="142"/>
      <c r="CG434" s="142"/>
      <c r="CH434" s="142"/>
      <c r="CI434" s="142"/>
      <c r="CJ434" s="142"/>
      <c r="CK434" s="142"/>
      <c r="CL434" s="142"/>
      <c r="CM434" s="142"/>
      <c r="CN434" s="142"/>
      <c r="CO434" s="142"/>
      <c r="CP434" s="142"/>
      <c r="CQ434" s="142"/>
      <c r="CR434" s="142"/>
      <c r="CS434" s="142"/>
      <c r="CT434" s="142"/>
      <c r="CU434" s="142"/>
      <c r="CV434" s="142"/>
      <c r="CW434" s="142"/>
      <c r="CX434" s="142"/>
      <c r="CY434" s="142"/>
      <c r="CZ434" s="142"/>
      <c r="DA434" s="142"/>
      <c r="DB434" s="142"/>
      <c r="DC434" s="142"/>
      <c r="DD434" s="142"/>
      <c r="DE434" s="142"/>
      <c r="DF434" s="142"/>
      <c r="DG434" s="142"/>
      <c r="DH434" s="142"/>
      <c r="DI434" s="142"/>
      <c r="DJ434" s="142"/>
      <c r="DK434" s="142"/>
      <c r="DL434" s="142"/>
      <c r="DM434" s="142"/>
      <c r="EG434" s="41"/>
      <c r="EH434" s="41"/>
      <c r="EI434" s="41"/>
      <c r="EJ434" s="41"/>
      <c r="EK434" s="41"/>
      <c r="EL434" s="41"/>
      <c r="EM434" s="141"/>
      <c r="EN434" s="41"/>
      <c r="EW434" s="41"/>
      <c r="EX434" s="41"/>
    </row>
    <row r="435" spans="1:154" s="143" customFormat="1" x14ac:dyDescent="0.2">
      <c r="A435" s="41"/>
      <c r="B435" s="139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  <c r="AP435" s="140"/>
      <c r="AQ435" s="41"/>
      <c r="AR435" s="141"/>
      <c r="AS435" s="117"/>
      <c r="AT435" s="117"/>
      <c r="AU435" s="117"/>
      <c r="AV435" s="142"/>
      <c r="AW435" s="142"/>
      <c r="AX435" s="142"/>
      <c r="AY435" s="142"/>
      <c r="AZ435" s="142"/>
      <c r="BA435" s="142"/>
      <c r="BB435" s="142"/>
      <c r="BC435" s="142"/>
      <c r="BD435" s="142"/>
      <c r="BE435" s="142"/>
      <c r="BF435" s="142"/>
      <c r="BG435" s="142"/>
      <c r="BH435" s="142"/>
      <c r="BI435" s="142"/>
      <c r="BJ435" s="142"/>
      <c r="BK435" s="142"/>
      <c r="BL435" s="142"/>
      <c r="BM435" s="142"/>
      <c r="BN435" s="142"/>
      <c r="BO435" s="142"/>
      <c r="BP435" s="142"/>
      <c r="BQ435" s="142"/>
      <c r="BR435" s="142"/>
      <c r="BS435" s="142"/>
      <c r="BT435" s="142"/>
      <c r="BU435" s="142"/>
      <c r="BV435" s="142"/>
      <c r="BW435" s="142"/>
      <c r="BX435" s="142"/>
      <c r="BY435" s="142"/>
      <c r="BZ435" s="142"/>
      <c r="CA435" s="142"/>
      <c r="CB435" s="142"/>
      <c r="CC435" s="142"/>
      <c r="CD435" s="142"/>
      <c r="CE435" s="142"/>
      <c r="CF435" s="142"/>
      <c r="CG435" s="142"/>
      <c r="CH435" s="142"/>
      <c r="CI435" s="142"/>
      <c r="CJ435" s="142"/>
      <c r="CK435" s="142"/>
      <c r="CL435" s="142"/>
      <c r="CM435" s="142"/>
      <c r="CN435" s="142"/>
      <c r="CO435" s="142"/>
      <c r="CP435" s="142"/>
      <c r="CQ435" s="142"/>
      <c r="CR435" s="142"/>
      <c r="CS435" s="142"/>
      <c r="CT435" s="142"/>
      <c r="CU435" s="142"/>
      <c r="CV435" s="142"/>
      <c r="CW435" s="142"/>
      <c r="CX435" s="142"/>
      <c r="CY435" s="142"/>
      <c r="CZ435" s="142"/>
      <c r="DA435" s="142"/>
      <c r="DB435" s="142"/>
      <c r="DC435" s="142"/>
      <c r="DD435" s="142"/>
      <c r="DE435" s="142"/>
      <c r="DF435" s="142"/>
      <c r="DG435" s="142"/>
      <c r="DH435" s="142"/>
      <c r="DI435" s="142"/>
      <c r="DJ435" s="142"/>
      <c r="DK435" s="142"/>
      <c r="DL435" s="142"/>
      <c r="DM435" s="142"/>
      <c r="EG435" s="41"/>
      <c r="EH435" s="41"/>
      <c r="EI435" s="41"/>
      <c r="EJ435" s="41"/>
      <c r="EK435" s="41"/>
      <c r="EL435" s="41"/>
      <c r="EM435" s="141"/>
      <c r="EN435" s="41"/>
      <c r="EW435" s="41"/>
      <c r="EX435" s="41"/>
    </row>
    <row r="436" spans="1:154" s="143" customFormat="1" x14ac:dyDescent="0.2">
      <c r="A436" s="41"/>
      <c r="B436" s="139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  <c r="AN436" s="41"/>
      <c r="AO436" s="41"/>
      <c r="AP436" s="140"/>
      <c r="AQ436" s="41"/>
      <c r="AR436" s="141"/>
      <c r="AS436" s="117"/>
      <c r="AT436" s="117"/>
      <c r="AU436" s="117"/>
      <c r="AV436" s="142"/>
      <c r="AW436" s="142"/>
      <c r="AX436" s="142"/>
      <c r="AY436" s="142"/>
      <c r="AZ436" s="142"/>
      <c r="BA436" s="142"/>
      <c r="BB436" s="142"/>
      <c r="BC436" s="142"/>
      <c r="BD436" s="142"/>
      <c r="BE436" s="142"/>
      <c r="BF436" s="142"/>
      <c r="BG436" s="142"/>
      <c r="BH436" s="142"/>
      <c r="BI436" s="142"/>
      <c r="BJ436" s="142"/>
      <c r="BK436" s="142"/>
      <c r="BL436" s="142"/>
      <c r="BM436" s="142"/>
      <c r="BN436" s="142"/>
      <c r="BO436" s="142"/>
      <c r="BP436" s="142"/>
      <c r="BQ436" s="142"/>
      <c r="BR436" s="142"/>
      <c r="BS436" s="142"/>
      <c r="BT436" s="142"/>
      <c r="BU436" s="142"/>
      <c r="BV436" s="142"/>
      <c r="BW436" s="142"/>
      <c r="BX436" s="142"/>
      <c r="BY436" s="142"/>
      <c r="BZ436" s="142"/>
      <c r="CA436" s="142"/>
      <c r="CB436" s="142"/>
      <c r="CC436" s="142"/>
      <c r="CD436" s="142"/>
      <c r="CE436" s="142"/>
      <c r="CF436" s="142"/>
      <c r="CG436" s="142"/>
      <c r="CH436" s="142"/>
      <c r="CI436" s="142"/>
      <c r="CJ436" s="142"/>
      <c r="CK436" s="142"/>
      <c r="CL436" s="142"/>
      <c r="CM436" s="142"/>
      <c r="CN436" s="142"/>
      <c r="CO436" s="142"/>
      <c r="CP436" s="142"/>
      <c r="CQ436" s="142"/>
      <c r="CR436" s="142"/>
      <c r="CS436" s="142"/>
      <c r="CT436" s="142"/>
      <c r="CU436" s="142"/>
      <c r="CV436" s="142"/>
      <c r="CW436" s="142"/>
      <c r="CX436" s="142"/>
      <c r="CY436" s="142"/>
      <c r="CZ436" s="142"/>
      <c r="DA436" s="142"/>
      <c r="DB436" s="142"/>
      <c r="DC436" s="142"/>
      <c r="DD436" s="142"/>
      <c r="DE436" s="142"/>
      <c r="DF436" s="142"/>
      <c r="DG436" s="142"/>
      <c r="DH436" s="142"/>
      <c r="DI436" s="142"/>
      <c r="DJ436" s="142"/>
      <c r="DK436" s="142"/>
      <c r="DL436" s="142"/>
      <c r="DM436" s="142"/>
      <c r="EG436" s="41"/>
      <c r="EH436" s="41"/>
      <c r="EI436" s="41"/>
      <c r="EJ436" s="41"/>
      <c r="EK436" s="41"/>
      <c r="EL436" s="41"/>
      <c r="EM436" s="141"/>
      <c r="EN436" s="41"/>
      <c r="EW436" s="41"/>
      <c r="EX436" s="41"/>
    </row>
    <row r="437" spans="1:154" s="143" customFormat="1" x14ac:dyDescent="0.2">
      <c r="A437" s="41"/>
      <c r="B437" s="139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  <c r="AN437" s="41"/>
      <c r="AO437" s="41"/>
      <c r="AP437" s="140"/>
      <c r="AQ437" s="41"/>
      <c r="AR437" s="141"/>
      <c r="AS437" s="117"/>
      <c r="AT437" s="117"/>
      <c r="AU437" s="117"/>
      <c r="AV437" s="142"/>
      <c r="AW437" s="142"/>
      <c r="AX437" s="142"/>
      <c r="AY437" s="142"/>
      <c r="AZ437" s="142"/>
      <c r="BA437" s="142"/>
      <c r="BB437" s="142"/>
      <c r="BC437" s="142"/>
      <c r="BD437" s="142"/>
      <c r="BE437" s="142"/>
      <c r="BF437" s="142"/>
      <c r="BG437" s="142"/>
      <c r="BH437" s="142"/>
      <c r="BI437" s="142"/>
      <c r="BJ437" s="142"/>
      <c r="BK437" s="142"/>
      <c r="BL437" s="142"/>
      <c r="BM437" s="142"/>
      <c r="BN437" s="142"/>
      <c r="BO437" s="142"/>
      <c r="BP437" s="142"/>
      <c r="BQ437" s="142"/>
      <c r="BR437" s="142"/>
      <c r="BS437" s="142"/>
      <c r="BT437" s="142"/>
      <c r="BU437" s="142"/>
      <c r="BV437" s="142"/>
      <c r="BW437" s="142"/>
      <c r="BX437" s="142"/>
      <c r="BY437" s="142"/>
      <c r="BZ437" s="142"/>
      <c r="CA437" s="142"/>
      <c r="CB437" s="142"/>
      <c r="CC437" s="142"/>
      <c r="CD437" s="142"/>
      <c r="CE437" s="142"/>
      <c r="CF437" s="142"/>
      <c r="CG437" s="142"/>
      <c r="CH437" s="142"/>
      <c r="CI437" s="142"/>
      <c r="CJ437" s="142"/>
      <c r="CK437" s="142"/>
      <c r="CL437" s="142"/>
      <c r="CM437" s="142"/>
      <c r="CN437" s="142"/>
      <c r="CO437" s="142"/>
      <c r="CP437" s="142"/>
      <c r="CQ437" s="142"/>
      <c r="CR437" s="142"/>
      <c r="CS437" s="142"/>
      <c r="CT437" s="142"/>
      <c r="CU437" s="142"/>
      <c r="CV437" s="142"/>
      <c r="CW437" s="142"/>
      <c r="CX437" s="142"/>
      <c r="CY437" s="142"/>
      <c r="CZ437" s="142"/>
      <c r="DA437" s="142"/>
      <c r="DB437" s="142"/>
      <c r="DC437" s="142"/>
      <c r="DD437" s="142"/>
      <c r="DE437" s="142"/>
      <c r="DF437" s="142"/>
      <c r="DG437" s="142"/>
      <c r="DH437" s="142"/>
      <c r="DI437" s="142"/>
      <c r="DJ437" s="142"/>
      <c r="DK437" s="142"/>
      <c r="DL437" s="142"/>
      <c r="DM437" s="142"/>
      <c r="EG437" s="41"/>
      <c r="EH437" s="41"/>
      <c r="EI437" s="41"/>
      <c r="EJ437" s="41"/>
      <c r="EK437" s="41"/>
      <c r="EL437" s="41"/>
      <c r="EM437" s="141"/>
      <c r="EN437" s="41"/>
      <c r="EW437" s="41"/>
      <c r="EX437" s="41"/>
    </row>
    <row r="438" spans="1:154" s="143" customFormat="1" x14ac:dyDescent="0.2">
      <c r="A438" s="41"/>
      <c r="B438" s="139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  <c r="AN438" s="41"/>
      <c r="AO438" s="41"/>
      <c r="AP438" s="140"/>
      <c r="AQ438" s="41"/>
      <c r="AR438" s="141"/>
      <c r="AS438" s="117"/>
      <c r="AT438" s="117"/>
      <c r="AU438" s="117"/>
      <c r="AV438" s="142"/>
      <c r="AW438" s="142"/>
      <c r="AX438" s="142"/>
      <c r="AY438" s="142"/>
      <c r="AZ438" s="142"/>
      <c r="BA438" s="142"/>
      <c r="BB438" s="142"/>
      <c r="BC438" s="142"/>
      <c r="BD438" s="142"/>
      <c r="BE438" s="142"/>
      <c r="BF438" s="142"/>
      <c r="BG438" s="142"/>
      <c r="BH438" s="142"/>
      <c r="BI438" s="142"/>
      <c r="BJ438" s="142"/>
      <c r="BK438" s="142"/>
      <c r="BL438" s="142"/>
      <c r="BM438" s="142"/>
      <c r="BN438" s="142"/>
      <c r="BO438" s="142"/>
      <c r="BP438" s="142"/>
      <c r="BQ438" s="142"/>
      <c r="BR438" s="142"/>
      <c r="BS438" s="142"/>
      <c r="BT438" s="142"/>
      <c r="BU438" s="142"/>
      <c r="BV438" s="142"/>
      <c r="BW438" s="142"/>
      <c r="BX438" s="142"/>
      <c r="BY438" s="142"/>
      <c r="BZ438" s="142"/>
      <c r="CA438" s="142"/>
      <c r="CB438" s="142"/>
      <c r="CC438" s="142"/>
      <c r="CD438" s="142"/>
      <c r="CE438" s="142"/>
      <c r="CF438" s="142"/>
      <c r="CG438" s="142"/>
      <c r="CH438" s="142"/>
      <c r="CI438" s="142"/>
      <c r="CJ438" s="142"/>
      <c r="CK438" s="142"/>
      <c r="CL438" s="142"/>
      <c r="CM438" s="142"/>
      <c r="CN438" s="142"/>
      <c r="CO438" s="142"/>
      <c r="CP438" s="142"/>
      <c r="CQ438" s="142"/>
      <c r="CR438" s="142"/>
      <c r="CS438" s="142"/>
      <c r="CT438" s="142"/>
      <c r="CU438" s="142"/>
      <c r="CV438" s="142"/>
      <c r="CW438" s="142"/>
      <c r="CX438" s="142"/>
      <c r="CY438" s="142"/>
      <c r="CZ438" s="142"/>
      <c r="DA438" s="142"/>
      <c r="DB438" s="142"/>
      <c r="DC438" s="142"/>
      <c r="DD438" s="142"/>
      <c r="DE438" s="142"/>
      <c r="DF438" s="142"/>
      <c r="DG438" s="142"/>
      <c r="DH438" s="142"/>
      <c r="DI438" s="142"/>
      <c r="DJ438" s="142"/>
      <c r="DK438" s="142"/>
      <c r="DL438" s="142"/>
      <c r="DM438" s="142"/>
      <c r="EG438" s="41"/>
      <c r="EH438" s="41"/>
      <c r="EI438" s="41"/>
      <c r="EJ438" s="41"/>
      <c r="EK438" s="41"/>
      <c r="EL438" s="41"/>
      <c r="EM438" s="141"/>
      <c r="EN438" s="41"/>
      <c r="EW438" s="41"/>
      <c r="EX438" s="41"/>
    </row>
    <row r="439" spans="1:154" s="143" customFormat="1" x14ac:dyDescent="0.2">
      <c r="A439" s="41"/>
      <c r="B439" s="139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  <c r="AN439" s="41"/>
      <c r="AO439" s="41"/>
      <c r="AP439" s="140"/>
      <c r="AQ439" s="41"/>
      <c r="AR439" s="141"/>
      <c r="AS439" s="117"/>
      <c r="AT439" s="117"/>
      <c r="AU439" s="117"/>
      <c r="AV439" s="142"/>
      <c r="AW439" s="142"/>
      <c r="AX439" s="142"/>
      <c r="AY439" s="142"/>
      <c r="AZ439" s="142"/>
      <c r="BA439" s="142"/>
      <c r="BB439" s="142"/>
      <c r="BC439" s="142"/>
      <c r="BD439" s="142"/>
      <c r="BE439" s="142"/>
      <c r="BF439" s="142"/>
      <c r="BG439" s="142"/>
      <c r="BH439" s="142"/>
      <c r="BI439" s="142"/>
      <c r="BJ439" s="142"/>
      <c r="BK439" s="142"/>
      <c r="BL439" s="142"/>
      <c r="BM439" s="142"/>
      <c r="BN439" s="142"/>
      <c r="BO439" s="142"/>
      <c r="BP439" s="142"/>
      <c r="BQ439" s="142"/>
      <c r="BR439" s="142"/>
      <c r="BS439" s="142"/>
      <c r="BT439" s="142"/>
      <c r="BU439" s="142"/>
      <c r="BV439" s="142"/>
      <c r="BW439" s="142"/>
      <c r="BX439" s="142"/>
      <c r="BY439" s="142"/>
      <c r="BZ439" s="142"/>
      <c r="CA439" s="142"/>
      <c r="CB439" s="142"/>
      <c r="CC439" s="142"/>
      <c r="CD439" s="142"/>
      <c r="CE439" s="142"/>
      <c r="CF439" s="142"/>
      <c r="CG439" s="142"/>
      <c r="CH439" s="142"/>
      <c r="CI439" s="142"/>
      <c r="CJ439" s="142"/>
      <c r="CK439" s="142"/>
      <c r="CL439" s="142"/>
      <c r="CM439" s="142"/>
      <c r="CN439" s="142"/>
      <c r="CO439" s="142"/>
      <c r="CP439" s="142"/>
      <c r="CQ439" s="142"/>
      <c r="CR439" s="142"/>
      <c r="CS439" s="142"/>
      <c r="CT439" s="142"/>
      <c r="CU439" s="142"/>
      <c r="CV439" s="142"/>
      <c r="CW439" s="142"/>
      <c r="CX439" s="142"/>
      <c r="CY439" s="142"/>
      <c r="CZ439" s="142"/>
      <c r="DA439" s="142"/>
      <c r="DB439" s="142"/>
      <c r="DC439" s="142"/>
      <c r="DD439" s="142"/>
      <c r="DE439" s="142"/>
      <c r="DF439" s="142"/>
      <c r="DG439" s="142"/>
      <c r="DH439" s="142"/>
      <c r="DI439" s="142"/>
      <c r="DJ439" s="142"/>
      <c r="DK439" s="142"/>
      <c r="DL439" s="142"/>
      <c r="DM439" s="142"/>
      <c r="EG439" s="41"/>
      <c r="EH439" s="41"/>
      <c r="EI439" s="41"/>
      <c r="EJ439" s="41"/>
      <c r="EK439" s="41"/>
      <c r="EL439" s="41"/>
      <c r="EM439" s="141"/>
      <c r="EN439" s="41"/>
      <c r="EW439" s="41"/>
      <c r="EX439" s="41"/>
    </row>
    <row r="440" spans="1:154" s="143" customFormat="1" x14ac:dyDescent="0.2">
      <c r="A440" s="41"/>
      <c r="B440" s="139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  <c r="AP440" s="140"/>
      <c r="AQ440" s="41"/>
      <c r="AR440" s="141"/>
      <c r="AS440" s="117"/>
      <c r="AT440" s="117"/>
      <c r="AU440" s="117"/>
      <c r="AV440" s="142"/>
      <c r="AW440" s="142"/>
      <c r="AX440" s="142"/>
      <c r="AY440" s="142"/>
      <c r="AZ440" s="142"/>
      <c r="BA440" s="142"/>
      <c r="BB440" s="142"/>
      <c r="BC440" s="142"/>
      <c r="BD440" s="142"/>
      <c r="BE440" s="142"/>
      <c r="BF440" s="142"/>
      <c r="BG440" s="142"/>
      <c r="BH440" s="142"/>
      <c r="BI440" s="142"/>
      <c r="BJ440" s="142"/>
      <c r="BK440" s="142"/>
      <c r="BL440" s="142"/>
      <c r="BM440" s="142"/>
      <c r="BN440" s="142"/>
      <c r="BO440" s="142"/>
      <c r="BP440" s="142"/>
      <c r="BQ440" s="142"/>
      <c r="BR440" s="142"/>
      <c r="BS440" s="142"/>
      <c r="BT440" s="142"/>
      <c r="BU440" s="142"/>
      <c r="BV440" s="142"/>
      <c r="BW440" s="142"/>
      <c r="BX440" s="142"/>
      <c r="BY440" s="142"/>
      <c r="BZ440" s="142"/>
      <c r="CA440" s="142"/>
      <c r="CB440" s="142"/>
      <c r="CC440" s="142"/>
      <c r="CD440" s="142"/>
      <c r="CE440" s="142"/>
      <c r="CF440" s="142"/>
      <c r="CG440" s="142"/>
      <c r="CH440" s="142"/>
      <c r="CI440" s="142"/>
      <c r="CJ440" s="142"/>
      <c r="CK440" s="142"/>
      <c r="CL440" s="142"/>
      <c r="CM440" s="142"/>
      <c r="CN440" s="142"/>
      <c r="CO440" s="142"/>
      <c r="CP440" s="142"/>
      <c r="CQ440" s="142"/>
      <c r="CR440" s="142"/>
      <c r="CS440" s="142"/>
      <c r="CT440" s="142"/>
      <c r="CU440" s="142"/>
      <c r="CV440" s="142"/>
      <c r="CW440" s="142"/>
      <c r="CX440" s="142"/>
      <c r="CY440" s="142"/>
      <c r="CZ440" s="142"/>
      <c r="DA440" s="142"/>
      <c r="DB440" s="142"/>
      <c r="DC440" s="142"/>
      <c r="DD440" s="142"/>
      <c r="DE440" s="142"/>
      <c r="DF440" s="142"/>
      <c r="DG440" s="142"/>
      <c r="DH440" s="142"/>
      <c r="DI440" s="142"/>
      <c r="DJ440" s="142"/>
      <c r="DK440" s="142"/>
      <c r="DL440" s="142"/>
      <c r="DM440" s="142"/>
      <c r="EG440" s="41"/>
      <c r="EH440" s="41"/>
      <c r="EI440" s="41"/>
      <c r="EJ440" s="41"/>
      <c r="EK440" s="41"/>
      <c r="EL440" s="41"/>
      <c r="EM440" s="141"/>
      <c r="EN440" s="41"/>
      <c r="EW440" s="41"/>
      <c r="EX440" s="41"/>
    </row>
    <row r="441" spans="1:154" s="143" customFormat="1" x14ac:dyDescent="0.2">
      <c r="A441" s="41"/>
      <c r="B441" s="139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  <c r="AP441" s="140"/>
      <c r="AQ441" s="41"/>
      <c r="AR441" s="141"/>
      <c r="AS441" s="117"/>
      <c r="AT441" s="117"/>
      <c r="AU441" s="117"/>
      <c r="AV441" s="142"/>
      <c r="AW441" s="142"/>
      <c r="AX441" s="142"/>
      <c r="AY441" s="142"/>
      <c r="AZ441" s="142"/>
      <c r="BA441" s="142"/>
      <c r="BB441" s="142"/>
      <c r="BC441" s="142"/>
      <c r="BD441" s="142"/>
      <c r="BE441" s="142"/>
      <c r="BF441" s="142"/>
      <c r="BG441" s="142"/>
      <c r="BH441" s="142"/>
      <c r="BI441" s="142"/>
      <c r="BJ441" s="142"/>
      <c r="BK441" s="142"/>
      <c r="BL441" s="142"/>
      <c r="BM441" s="142"/>
      <c r="BN441" s="142"/>
      <c r="BO441" s="142"/>
      <c r="BP441" s="142"/>
      <c r="BQ441" s="142"/>
      <c r="BR441" s="142"/>
      <c r="BS441" s="142"/>
      <c r="BT441" s="142"/>
      <c r="BU441" s="142"/>
      <c r="BV441" s="142"/>
      <c r="BW441" s="142"/>
      <c r="BX441" s="142"/>
      <c r="BY441" s="142"/>
      <c r="BZ441" s="142"/>
      <c r="CA441" s="142"/>
      <c r="CB441" s="142"/>
      <c r="CC441" s="142"/>
      <c r="CD441" s="142"/>
      <c r="CE441" s="142"/>
      <c r="CF441" s="142"/>
      <c r="CG441" s="142"/>
      <c r="CH441" s="142"/>
      <c r="CI441" s="142"/>
      <c r="CJ441" s="142"/>
      <c r="CK441" s="142"/>
      <c r="CL441" s="142"/>
      <c r="CM441" s="142"/>
      <c r="CN441" s="142"/>
      <c r="CO441" s="142"/>
      <c r="CP441" s="142"/>
      <c r="CQ441" s="142"/>
      <c r="CR441" s="142"/>
      <c r="CS441" s="142"/>
      <c r="CT441" s="142"/>
      <c r="CU441" s="142"/>
      <c r="CV441" s="142"/>
      <c r="CW441" s="142"/>
      <c r="CX441" s="142"/>
      <c r="CY441" s="142"/>
      <c r="CZ441" s="142"/>
      <c r="DA441" s="142"/>
      <c r="DB441" s="142"/>
      <c r="DC441" s="142"/>
      <c r="DD441" s="142"/>
      <c r="DE441" s="142"/>
      <c r="DF441" s="142"/>
      <c r="DG441" s="142"/>
      <c r="DH441" s="142"/>
      <c r="DI441" s="142"/>
      <c r="DJ441" s="142"/>
      <c r="DK441" s="142"/>
      <c r="DL441" s="142"/>
      <c r="DM441" s="142"/>
      <c r="EG441" s="41"/>
      <c r="EH441" s="41"/>
      <c r="EI441" s="41"/>
      <c r="EJ441" s="41"/>
      <c r="EK441" s="41"/>
      <c r="EL441" s="41"/>
      <c r="EM441" s="141"/>
      <c r="EN441" s="41"/>
      <c r="EW441" s="41"/>
      <c r="EX441" s="41"/>
    </row>
    <row r="442" spans="1:154" s="143" customFormat="1" x14ac:dyDescent="0.2">
      <c r="A442" s="41"/>
      <c r="B442" s="139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  <c r="AN442" s="41"/>
      <c r="AO442" s="41"/>
      <c r="AP442" s="140"/>
      <c r="AQ442" s="41"/>
      <c r="AR442" s="141"/>
      <c r="AS442" s="117"/>
      <c r="AT442" s="117"/>
      <c r="AU442" s="117"/>
      <c r="AV442" s="142"/>
      <c r="AW442" s="142"/>
      <c r="AX442" s="142"/>
      <c r="AY442" s="142"/>
      <c r="AZ442" s="142"/>
      <c r="BA442" s="142"/>
      <c r="BB442" s="142"/>
      <c r="BC442" s="142"/>
      <c r="BD442" s="142"/>
      <c r="BE442" s="142"/>
      <c r="BF442" s="142"/>
      <c r="BG442" s="142"/>
      <c r="BH442" s="142"/>
      <c r="BI442" s="142"/>
      <c r="BJ442" s="142"/>
      <c r="BK442" s="142"/>
      <c r="BL442" s="142"/>
      <c r="BM442" s="142"/>
      <c r="BN442" s="142"/>
      <c r="BO442" s="142"/>
      <c r="BP442" s="142"/>
      <c r="BQ442" s="142"/>
      <c r="BR442" s="142"/>
      <c r="BS442" s="142"/>
      <c r="BT442" s="142"/>
      <c r="BU442" s="142"/>
      <c r="BV442" s="142"/>
      <c r="BW442" s="142"/>
      <c r="BX442" s="142"/>
      <c r="BY442" s="142"/>
      <c r="BZ442" s="142"/>
      <c r="CA442" s="142"/>
      <c r="CB442" s="142"/>
      <c r="CC442" s="142"/>
      <c r="CD442" s="142"/>
      <c r="CE442" s="142"/>
      <c r="CF442" s="142"/>
      <c r="CG442" s="142"/>
      <c r="CH442" s="142"/>
      <c r="CI442" s="142"/>
      <c r="CJ442" s="142"/>
      <c r="CK442" s="142"/>
      <c r="CL442" s="142"/>
      <c r="CM442" s="142"/>
      <c r="CN442" s="142"/>
      <c r="CO442" s="142"/>
      <c r="CP442" s="142"/>
      <c r="CQ442" s="142"/>
      <c r="CR442" s="142"/>
      <c r="CS442" s="142"/>
      <c r="CT442" s="142"/>
      <c r="CU442" s="142"/>
      <c r="CV442" s="142"/>
      <c r="CW442" s="142"/>
      <c r="CX442" s="142"/>
      <c r="CY442" s="142"/>
      <c r="CZ442" s="142"/>
      <c r="DA442" s="142"/>
      <c r="DB442" s="142"/>
      <c r="DC442" s="142"/>
      <c r="DD442" s="142"/>
      <c r="DE442" s="142"/>
      <c r="DF442" s="142"/>
      <c r="DG442" s="142"/>
      <c r="DH442" s="142"/>
      <c r="DI442" s="142"/>
      <c r="DJ442" s="142"/>
      <c r="DK442" s="142"/>
      <c r="DL442" s="142"/>
      <c r="DM442" s="142"/>
      <c r="EG442" s="41"/>
      <c r="EH442" s="41"/>
      <c r="EI442" s="41"/>
      <c r="EJ442" s="41"/>
      <c r="EK442" s="41"/>
      <c r="EL442" s="41"/>
      <c r="EM442" s="141"/>
      <c r="EN442" s="41"/>
      <c r="EW442" s="41"/>
      <c r="EX442" s="41"/>
    </row>
    <row r="443" spans="1:154" s="143" customFormat="1" x14ac:dyDescent="0.2">
      <c r="A443" s="41"/>
      <c r="B443" s="139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  <c r="AN443" s="41"/>
      <c r="AO443" s="41"/>
      <c r="AP443" s="140"/>
      <c r="AQ443" s="41"/>
      <c r="AR443" s="141"/>
      <c r="AS443" s="117"/>
      <c r="AT443" s="117"/>
      <c r="AU443" s="117"/>
      <c r="AV443" s="142"/>
      <c r="AW443" s="142"/>
      <c r="AX443" s="142"/>
      <c r="AY443" s="142"/>
      <c r="AZ443" s="142"/>
      <c r="BA443" s="142"/>
      <c r="BB443" s="142"/>
      <c r="BC443" s="142"/>
      <c r="BD443" s="142"/>
      <c r="BE443" s="142"/>
      <c r="BF443" s="142"/>
      <c r="BG443" s="142"/>
      <c r="BH443" s="142"/>
      <c r="BI443" s="142"/>
      <c r="BJ443" s="142"/>
      <c r="BK443" s="142"/>
      <c r="BL443" s="142"/>
      <c r="BM443" s="142"/>
      <c r="BN443" s="142"/>
      <c r="BO443" s="142"/>
      <c r="BP443" s="142"/>
      <c r="BQ443" s="142"/>
      <c r="BR443" s="142"/>
      <c r="BS443" s="142"/>
      <c r="BT443" s="142"/>
      <c r="BU443" s="142"/>
      <c r="BV443" s="142"/>
      <c r="BW443" s="142"/>
      <c r="BX443" s="142"/>
      <c r="BY443" s="142"/>
      <c r="BZ443" s="142"/>
      <c r="CA443" s="142"/>
      <c r="CB443" s="142"/>
      <c r="CC443" s="142"/>
      <c r="CD443" s="142"/>
      <c r="CE443" s="142"/>
      <c r="CF443" s="142"/>
      <c r="CG443" s="142"/>
      <c r="CH443" s="142"/>
      <c r="CI443" s="142"/>
      <c r="CJ443" s="142"/>
      <c r="CK443" s="142"/>
      <c r="CL443" s="142"/>
      <c r="CM443" s="142"/>
      <c r="CN443" s="142"/>
      <c r="CO443" s="142"/>
      <c r="CP443" s="142"/>
      <c r="CQ443" s="142"/>
      <c r="CR443" s="142"/>
      <c r="CS443" s="142"/>
      <c r="CT443" s="142"/>
      <c r="CU443" s="142"/>
      <c r="CV443" s="142"/>
      <c r="CW443" s="142"/>
      <c r="CX443" s="142"/>
      <c r="CY443" s="142"/>
      <c r="CZ443" s="142"/>
      <c r="DA443" s="142"/>
      <c r="DB443" s="142"/>
      <c r="DC443" s="142"/>
      <c r="DD443" s="142"/>
      <c r="DE443" s="142"/>
      <c r="DF443" s="142"/>
      <c r="DG443" s="142"/>
      <c r="DH443" s="142"/>
      <c r="DI443" s="142"/>
      <c r="DJ443" s="142"/>
      <c r="DK443" s="142"/>
      <c r="DL443" s="142"/>
      <c r="DM443" s="142"/>
      <c r="EG443" s="41"/>
      <c r="EH443" s="41"/>
      <c r="EI443" s="41"/>
      <c r="EJ443" s="41"/>
      <c r="EK443" s="41"/>
      <c r="EL443" s="41"/>
      <c r="EM443" s="141"/>
      <c r="EN443" s="41"/>
      <c r="EW443" s="41"/>
      <c r="EX443" s="41"/>
    </row>
    <row r="444" spans="1:154" s="143" customFormat="1" x14ac:dyDescent="0.2">
      <c r="A444" s="41"/>
      <c r="B444" s="139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  <c r="AN444" s="41"/>
      <c r="AO444" s="41"/>
      <c r="AP444" s="140"/>
      <c r="AQ444" s="41"/>
      <c r="AR444" s="141"/>
      <c r="AS444" s="117"/>
      <c r="AT444" s="117"/>
      <c r="AU444" s="117"/>
      <c r="AV444" s="142"/>
      <c r="AW444" s="142"/>
      <c r="AX444" s="142"/>
      <c r="AY444" s="142"/>
      <c r="AZ444" s="142"/>
      <c r="BA444" s="142"/>
      <c r="BB444" s="142"/>
      <c r="BC444" s="142"/>
      <c r="BD444" s="142"/>
      <c r="BE444" s="142"/>
      <c r="BF444" s="142"/>
      <c r="BG444" s="142"/>
      <c r="BH444" s="142"/>
      <c r="BI444" s="142"/>
      <c r="BJ444" s="142"/>
      <c r="BK444" s="142"/>
      <c r="BL444" s="142"/>
      <c r="BM444" s="142"/>
      <c r="BN444" s="142"/>
      <c r="BO444" s="142"/>
      <c r="BP444" s="142"/>
      <c r="BQ444" s="142"/>
      <c r="BR444" s="142"/>
      <c r="BS444" s="142"/>
      <c r="BT444" s="142"/>
      <c r="BU444" s="142"/>
      <c r="BV444" s="142"/>
      <c r="BW444" s="142"/>
      <c r="BX444" s="142"/>
      <c r="BY444" s="142"/>
      <c r="BZ444" s="142"/>
      <c r="CA444" s="142"/>
      <c r="CB444" s="142"/>
      <c r="CC444" s="142"/>
      <c r="CD444" s="142"/>
      <c r="CE444" s="142"/>
      <c r="CF444" s="142"/>
      <c r="CG444" s="142"/>
      <c r="CH444" s="142"/>
      <c r="CI444" s="142"/>
      <c r="CJ444" s="142"/>
      <c r="CK444" s="142"/>
      <c r="CL444" s="142"/>
      <c r="CM444" s="142"/>
      <c r="CN444" s="142"/>
      <c r="CO444" s="142"/>
      <c r="CP444" s="142"/>
      <c r="CQ444" s="142"/>
      <c r="CR444" s="142"/>
      <c r="CS444" s="142"/>
      <c r="CT444" s="142"/>
      <c r="CU444" s="142"/>
      <c r="CV444" s="142"/>
      <c r="CW444" s="142"/>
      <c r="CX444" s="142"/>
      <c r="CY444" s="142"/>
      <c r="CZ444" s="142"/>
      <c r="DA444" s="142"/>
      <c r="DB444" s="142"/>
      <c r="DC444" s="142"/>
      <c r="DD444" s="142"/>
      <c r="DE444" s="142"/>
      <c r="DF444" s="142"/>
      <c r="DG444" s="142"/>
      <c r="DH444" s="142"/>
      <c r="DI444" s="142"/>
      <c r="DJ444" s="142"/>
      <c r="DK444" s="142"/>
      <c r="DL444" s="142"/>
      <c r="DM444" s="142"/>
      <c r="EG444" s="41"/>
      <c r="EH444" s="41"/>
      <c r="EI444" s="41"/>
      <c r="EJ444" s="41"/>
      <c r="EK444" s="41"/>
      <c r="EL444" s="41"/>
      <c r="EM444" s="141"/>
      <c r="EN444" s="41"/>
      <c r="EW444" s="41"/>
      <c r="EX444" s="41"/>
    </row>
    <row r="445" spans="1:154" s="143" customFormat="1" x14ac:dyDescent="0.2">
      <c r="A445" s="41"/>
      <c r="B445" s="139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  <c r="AN445" s="41"/>
      <c r="AO445" s="41"/>
      <c r="AP445" s="140"/>
      <c r="AQ445" s="41"/>
      <c r="AR445" s="141"/>
      <c r="AS445" s="117"/>
      <c r="AT445" s="117"/>
      <c r="AU445" s="117"/>
      <c r="AV445" s="142"/>
      <c r="AW445" s="142"/>
      <c r="AX445" s="142"/>
      <c r="AY445" s="142"/>
      <c r="AZ445" s="142"/>
      <c r="BA445" s="142"/>
      <c r="BB445" s="142"/>
      <c r="BC445" s="142"/>
      <c r="BD445" s="142"/>
      <c r="BE445" s="142"/>
      <c r="BF445" s="142"/>
      <c r="BG445" s="142"/>
      <c r="BH445" s="142"/>
      <c r="BI445" s="142"/>
      <c r="BJ445" s="142"/>
      <c r="BK445" s="142"/>
      <c r="BL445" s="142"/>
      <c r="BM445" s="142"/>
      <c r="BN445" s="142"/>
      <c r="BO445" s="142"/>
      <c r="BP445" s="142"/>
      <c r="BQ445" s="142"/>
      <c r="BR445" s="142"/>
      <c r="BS445" s="142"/>
      <c r="BT445" s="142"/>
      <c r="BU445" s="142"/>
      <c r="BV445" s="142"/>
      <c r="BW445" s="142"/>
      <c r="BX445" s="142"/>
      <c r="BY445" s="142"/>
      <c r="BZ445" s="142"/>
      <c r="CA445" s="142"/>
      <c r="CB445" s="142"/>
      <c r="CC445" s="142"/>
      <c r="CD445" s="142"/>
      <c r="CE445" s="142"/>
      <c r="CF445" s="142"/>
      <c r="CG445" s="142"/>
      <c r="CH445" s="142"/>
      <c r="CI445" s="142"/>
      <c r="CJ445" s="142"/>
      <c r="CK445" s="142"/>
      <c r="CL445" s="142"/>
      <c r="CM445" s="142"/>
      <c r="CN445" s="142"/>
      <c r="CO445" s="142"/>
      <c r="CP445" s="142"/>
      <c r="CQ445" s="142"/>
      <c r="CR445" s="142"/>
      <c r="CS445" s="142"/>
      <c r="CT445" s="142"/>
      <c r="CU445" s="142"/>
      <c r="CV445" s="142"/>
      <c r="CW445" s="142"/>
      <c r="CX445" s="142"/>
      <c r="CY445" s="142"/>
      <c r="CZ445" s="142"/>
      <c r="DA445" s="142"/>
      <c r="DB445" s="142"/>
      <c r="DC445" s="142"/>
      <c r="DD445" s="142"/>
      <c r="DE445" s="142"/>
      <c r="DF445" s="142"/>
      <c r="DG445" s="142"/>
      <c r="DH445" s="142"/>
      <c r="DI445" s="142"/>
      <c r="DJ445" s="142"/>
      <c r="DK445" s="142"/>
      <c r="DL445" s="142"/>
      <c r="DM445" s="142"/>
      <c r="EG445" s="41"/>
      <c r="EH445" s="41"/>
      <c r="EI445" s="41"/>
      <c r="EJ445" s="41"/>
      <c r="EK445" s="41"/>
      <c r="EL445" s="41"/>
      <c r="EM445" s="141"/>
      <c r="EN445" s="41"/>
      <c r="EW445" s="41"/>
      <c r="EX445" s="41"/>
    </row>
    <row r="446" spans="1:154" s="143" customFormat="1" x14ac:dyDescent="0.2">
      <c r="A446" s="41"/>
      <c r="B446" s="139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  <c r="AN446" s="41"/>
      <c r="AO446" s="41"/>
      <c r="AP446" s="140"/>
      <c r="AQ446" s="41"/>
      <c r="AR446" s="141"/>
      <c r="AS446" s="117"/>
      <c r="AT446" s="117"/>
      <c r="AU446" s="117"/>
      <c r="AV446" s="142"/>
      <c r="AW446" s="142"/>
      <c r="AX446" s="142"/>
      <c r="AY446" s="142"/>
      <c r="AZ446" s="142"/>
      <c r="BA446" s="142"/>
      <c r="BB446" s="142"/>
      <c r="BC446" s="142"/>
      <c r="BD446" s="142"/>
      <c r="BE446" s="142"/>
      <c r="BF446" s="142"/>
      <c r="BG446" s="142"/>
      <c r="BH446" s="142"/>
      <c r="BI446" s="142"/>
      <c r="BJ446" s="142"/>
      <c r="BK446" s="142"/>
      <c r="BL446" s="142"/>
      <c r="BM446" s="142"/>
      <c r="BN446" s="142"/>
      <c r="BO446" s="142"/>
      <c r="BP446" s="142"/>
      <c r="BQ446" s="142"/>
      <c r="BR446" s="142"/>
      <c r="BS446" s="142"/>
      <c r="BT446" s="142"/>
      <c r="BU446" s="142"/>
      <c r="BV446" s="142"/>
      <c r="BW446" s="142"/>
      <c r="BX446" s="142"/>
      <c r="BY446" s="142"/>
      <c r="BZ446" s="142"/>
      <c r="CA446" s="142"/>
      <c r="CB446" s="142"/>
      <c r="CC446" s="142"/>
      <c r="CD446" s="142"/>
      <c r="CE446" s="142"/>
      <c r="CF446" s="142"/>
      <c r="CG446" s="142"/>
      <c r="CH446" s="142"/>
      <c r="CI446" s="142"/>
      <c r="CJ446" s="142"/>
      <c r="CK446" s="142"/>
      <c r="CL446" s="142"/>
      <c r="CM446" s="142"/>
      <c r="CN446" s="142"/>
      <c r="CO446" s="142"/>
      <c r="CP446" s="142"/>
      <c r="CQ446" s="142"/>
      <c r="CR446" s="142"/>
      <c r="CS446" s="142"/>
      <c r="CT446" s="142"/>
      <c r="CU446" s="142"/>
      <c r="CV446" s="142"/>
      <c r="CW446" s="142"/>
      <c r="CX446" s="142"/>
      <c r="CY446" s="142"/>
      <c r="CZ446" s="142"/>
      <c r="DA446" s="142"/>
      <c r="DB446" s="142"/>
      <c r="DC446" s="142"/>
      <c r="DD446" s="142"/>
      <c r="DE446" s="142"/>
      <c r="DF446" s="142"/>
      <c r="DG446" s="142"/>
      <c r="DH446" s="142"/>
      <c r="DI446" s="142"/>
      <c r="DJ446" s="142"/>
      <c r="DK446" s="142"/>
      <c r="DL446" s="142"/>
      <c r="DM446" s="142"/>
      <c r="EG446" s="41"/>
      <c r="EH446" s="41"/>
      <c r="EI446" s="41"/>
      <c r="EJ446" s="41"/>
      <c r="EK446" s="41"/>
      <c r="EL446" s="41"/>
      <c r="EM446" s="141"/>
      <c r="EN446" s="41"/>
      <c r="EW446" s="41"/>
      <c r="EX446" s="41"/>
    </row>
    <row r="447" spans="1:154" s="143" customFormat="1" x14ac:dyDescent="0.2">
      <c r="A447" s="41"/>
      <c r="B447" s="139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  <c r="AN447" s="41"/>
      <c r="AO447" s="41"/>
      <c r="AP447" s="140"/>
      <c r="AQ447" s="41"/>
      <c r="AR447" s="141"/>
      <c r="AS447" s="117"/>
      <c r="AT447" s="117"/>
      <c r="AU447" s="117"/>
      <c r="AV447" s="142"/>
      <c r="AW447" s="142"/>
      <c r="AX447" s="142"/>
      <c r="AY447" s="142"/>
      <c r="AZ447" s="142"/>
      <c r="BA447" s="142"/>
      <c r="BB447" s="142"/>
      <c r="BC447" s="142"/>
      <c r="BD447" s="142"/>
      <c r="BE447" s="142"/>
      <c r="BF447" s="142"/>
      <c r="BG447" s="142"/>
      <c r="BH447" s="142"/>
      <c r="BI447" s="142"/>
      <c r="BJ447" s="142"/>
      <c r="BK447" s="142"/>
      <c r="BL447" s="142"/>
      <c r="BM447" s="142"/>
      <c r="BN447" s="142"/>
      <c r="BO447" s="142"/>
      <c r="BP447" s="142"/>
      <c r="BQ447" s="142"/>
      <c r="BR447" s="142"/>
      <c r="BS447" s="142"/>
      <c r="BT447" s="142"/>
      <c r="BU447" s="142"/>
      <c r="BV447" s="142"/>
      <c r="BW447" s="142"/>
      <c r="BX447" s="142"/>
      <c r="BY447" s="142"/>
      <c r="BZ447" s="142"/>
      <c r="CA447" s="142"/>
      <c r="CB447" s="142"/>
      <c r="CC447" s="142"/>
      <c r="CD447" s="142"/>
      <c r="CE447" s="142"/>
      <c r="CF447" s="142"/>
      <c r="CG447" s="142"/>
      <c r="CH447" s="142"/>
      <c r="CI447" s="142"/>
      <c r="CJ447" s="142"/>
      <c r="CK447" s="142"/>
      <c r="CL447" s="142"/>
      <c r="CM447" s="142"/>
      <c r="CN447" s="142"/>
      <c r="CO447" s="142"/>
      <c r="CP447" s="142"/>
      <c r="CQ447" s="142"/>
      <c r="CR447" s="142"/>
      <c r="CS447" s="142"/>
      <c r="CT447" s="142"/>
      <c r="CU447" s="142"/>
      <c r="CV447" s="142"/>
      <c r="CW447" s="142"/>
      <c r="CX447" s="142"/>
      <c r="CY447" s="142"/>
      <c r="CZ447" s="142"/>
      <c r="DA447" s="142"/>
      <c r="DB447" s="142"/>
      <c r="DC447" s="142"/>
      <c r="DD447" s="142"/>
      <c r="DE447" s="142"/>
      <c r="DF447" s="142"/>
      <c r="DG447" s="142"/>
      <c r="DH447" s="142"/>
      <c r="DI447" s="142"/>
      <c r="DJ447" s="142"/>
      <c r="DK447" s="142"/>
      <c r="DL447" s="142"/>
      <c r="DM447" s="142"/>
      <c r="EG447" s="41"/>
      <c r="EH447" s="41"/>
      <c r="EI447" s="41"/>
      <c r="EJ447" s="41"/>
      <c r="EK447" s="41"/>
      <c r="EL447" s="41"/>
      <c r="EM447" s="141"/>
      <c r="EN447" s="41"/>
      <c r="EW447" s="41"/>
      <c r="EX447" s="41"/>
    </row>
    <row r="448" spans="1:154" s="143" customFormat="1" x14ac:dyDescent="0.2">
      <c r="A448" s="41"/>
      <c r="B448" s="139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  <c r="AN448" s="41"/>
      <c r="AO448" s="41"/>
      <c r="AP448" s="140"/>
      <c r="AQ448" s="41"/>
      <c r="AR448" s="141"/>
      <c r="AS448" s="117"/>
      <c r="AT448" s="117"/>
      <c r="AU448" s="117"/>
      <c r="AV448" s="142"/>
      <c r="AW448" s="142"/>
      <c r="AX448" s="142"/>
      <c r="AY448" s="142"/>
      <c r="AZ448" s="142"/>
      <c r="BA448" s="142"/>
      <c r="BB448" s="142"/>
      <c r="BC448" s="142"/>
      <c r="BD448" s="142"/>
      <c r="BE448" s="142"/>
      <c r="BF448" s="142"/>
      <c r="BG448" s="142"/>
      <c r="BH448" s="142"/>
      <c r="BI448" s="142"/>
      <c r="BJ448" s="142"/>
      <c r="BK448" s="142"/>
      <c r="BL448" s="142"/>
      <c r="BM448" s="142"/>
      <c r="BN448" s="142"/>
      <c r="BO448" s="142"/>
      <c r="BP448" s="142"/>
      <c r="BQ448" s="142"/>
      <c r="BR448" s="142"/>
      <c r="BS448" s="142"/>
      <c r="BT448" s="142"/>
      <c r="BU448" s="142"/>
      <c r="BV448" s="142"/>
      <c r="BW448" s="142"/>
      <c r="BX448" s="142"/>
      <c r="BY448" s="142"/>
      <c r="BZ448" s="142"/>
      <c r="CA448" s="142"/>
      <c r="CB448" s="142"/>
      <c r="CC448" s="142"/>
      <c r="CD448" s="142"/>
      <c r="CE448" s="142"/>
      <c r="CF448" s="142"/>
      <c r="CG448" s="142"/>
      <c r="CH448" s="142"/>
      <c r="CI448" s="142"/>
      <c r="CJ448" s="142"/>
      <c r="CK448" s="142"/>
      <c r="CL448" s="142"/>
      <c r="CM448" s="142"/>
      <c r="CN448" s="142"/>
      <c r="CO448" s="142"/>
      <c r="CP448" s="142"/>
      <c r="CQ448" s="142"/>
      <c r="CR448" s="142"/>
      <c r="CS448" s="142"/>
      <c r="CT448" s="142"/>
      <c r="CU448" s="142"/>
      <c r="CV448" s="142"/>
      <c r="CW448" s="142"/>
      <c r="CX448" s="142"/>
      <c r="CY448" s="142"/>
      <c r="CZ448" s="142"/>
      <c r="DA448" s="142"/>
      <c r="DB448" s="142"/>
      <c r="DC448" s="142"/>
      <c r="DD448" s="142"/>
      <c r="DE448" s="142"/>
      <c r="DF448" s="142"/>
      <c r="DG448" s="142"/>
      <c r="DH448" s="142"/>
      <c r="DI448" s="142"/>
      <c r="DJ448" s="142"/>
      <c r="DK448" s="142"/>
      <c r="DL448" s="142"/>
      <c r="DM448" s="142"/>
      <c r="EG448" s="41"/>
      <c r="EH448" s="41"/>
      <c r="EI448" s="41"/>
      <c r="EJ448" s="41"/>
      <c r="EK448" s="41"/>
      <c r="EL448" s="41"/>
      <c r="EM448" s="141"/>
      <c r="EN448" s="41"/>
      <c r="EW448" s="41"/>
      <c r="EX448" s="41"/>
    </row>
    <row r="449" spans="1:154" s="143" customFormat="1" x14ac:dyDescent="0.2">
      <c r="A449" s="41"/>
      <c r="B449" s="139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  <c r="AN449" s="41"/>
      <c r="AO449" s="41"/>
      <c r="AP449" s="140"/>
      <c r="AQ449" s="41"/>
      <c r="AR449" s="141"/>
      <c r="AS449" s="117"/>
      <c r="AT449" s="117"/>
      <c r="AU449" s="117"/>
      <c r="AV449" s="142"/>
      <c r="AW449" s="142"/>
      <c r="AX449" s="142"/>
      <c r="AY449" s="142"/>
      <c r="AZ449" s="142"/>
      <c r="BA449" s="142"/>
      <c r="BB449" s="142"/>
      <c r="BC449" s="142"/>
      <c r="BD449" s="142"/>
      <c r="BE449" s="142"/>
      <c r="BF449" s="142"/>
      <c r="BG449" s="142"/>
      <c r="BH449" s="142"/>
      <c r="BI449" s="142"/>
      <c r="BJ449" s="142"/>
      <c r="BK449" s="142"/>
      <c r="BL449" s="142"/>
      <c r="BM449" s="142"/>
      <c r="BN449" s="142"/>
      <c r="BO449" s="142"/>
      <c r="BP449" s="142"/>
      <c r="BQ449" s="142"/>
      <c r="BR449" s="142"/>
      <c r="BS449" s="142"/>
      <c r="BT449" s="142"/>
      <c r="BU449" s="142"/>
      <c r="BV449" s="142"/>
      <c r="BW449" s="142"/>
      <c r="BX449" s="142"/>
      <c r="BY449" s="142"/>
      <c r="BZ449" s="142"/>
      <c r="CA449" s="142"/>
      <c r="CB449" s="142"/>
      <c r="CC449" s="142"/>
      <c r="CD449" s="142"/>
      <c r="CE449" s="142"/>
      <c r="CF449" s="142"/>
      <c r="CG449" s="142"/>
      <c r="CH449" s="142"/>
      <c r="CI449" s="142"/>
      <c r="CJ449" s="142"/>
      <c r="CK449" s="142"/>
      <c r="CL449" s="142"/>
      <c r="CM449" s="142"/>
      <c r="CN449" s="142"/>
      <c r="CO449" s="142"/>
      <c r="CP449" s="142"/>
      <c r="CQ449" s="142"/>
      <c r="CR449" s="142"/>
      <c r="CS449" s="142"/>
      <c r="CT449" s="142"/>
      <c r="CU449" s="142"/>
      <c r="CV449" s="142"/>
      <c r="CW449" s="142"/>
      <c r="CX449" s="142"/>
      <c r="CY449" s="142"/>
      <c r="CZ449" s="142"/>
      <c r="DA449" s="142"/>
      <c r="DB449" s="142"/>
      <c r="DC449" s="142"/>
      <c r="DD449" s="142"/>
      <c r="DE449" s="142"/>
      <c r="DF449" s="142"/>
      <c r="DG449" s="142"/>
      <c r="DH449" s="142"/>
      <c r="DI449" s="142"/>
      <c r="DJ449" s="142"/>
      <c r="DK449" s="142"/>
      <c r="DL449" s="142"/>
      <c r="DM449" s="142"/>
      <c r="EG449" s="41"/>
      <c r="EH449" s="41"/>
      <c r="EI449" s="41"/>
      <c r="EJ449" s="41"/>
      <c r="EK449" s="41"/>
      <c r="EL449" s="41"/>
      <c r="EM449" s="141"/>
      <c r="EN449" s="41"/>
      <c r="EW449" s="41"/>
      <c r="EX449" s="41"/>
    </row>
    <row r="450" spans="1:154" s="143" customFormat="1" x14ac:dyDescent="0.2">
      <c r="A450" s="41"/>
      <c r="B450" s="139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  <c r="AM450" s="41"/>
      <c r="AN450" s="41"/>
      <c r="AO450" s="41"/>
      <c r="AP450" s="140"/>
      <c r="AQ450" s="41"/>
      <c r="AR450" s="141"/>
      <c r="AS450" s="117"/>
      <c r="AT450" s="117"/>
      <c r="AU450" s="117"/>
      <c r="AV450" s="142"/>
      <c r="AW450" s="142"/>
      <c r="AX450" s="142"/>
      <c r="AY450" s="142"/>
      <c r="AZ450" s="142"/>
      <c r="BA450" s="142"/>
      <c r="BB450" s="142"/>
      <c r="BC450" s="142"/>
      <c r="BD450" s="142"/>
      <c r="BE450" s="142"/>
      <c r="BF450" s="142"/>
      <c r="BG450" s="142"/>
      <c r="BH450" s="142"/>
      <c r="BI450" s="142"/>
      <c r="BJ450" s="142"/>
      <c r="BK450" s="142"/>
      <c r="BL450" s="142"/>
      <c r="BM450" s="142"/>
      <c r="BN450" s="142"/>
      <c r="BO450" s="142"/>
      <c r="BP450" s="142"/>
      <c r="BQ450" s="142"/>
      <c r="BR450" s="142"/>
      <c r="BS450" s="142"/>
      <c r="BT450" s="142"/>
      <c r="BU450" s="142"/>
      <c r="BV450" s="142"/>
      <c r="BW450" s="142"/>
      <c r="BX450" s="142"/>
      <c r="BY450" s="142"/>
      <c r="BZ450" s="142"/>
      <c r="CA450" s="142"/>
      <c r="CB450" s="142"/>
      <c r="CC450" s="142"/>
      <c r="CD450" s="142"/>
      <c r="CE450" s="142"/>
      <c r="CF450" s="142"/>
      <c r="CG450" s="142"/>
      <c r="CH450" s="142"/>
      <c r="CI450" s="142"/>
      <c r="CJ450" s="142"/>
      <c r="CK450" s="142"/>
      <c r="CL450" s="142"/>
      <c r="CM450" s="142"/>
      <c r="CN450" s="142"/>
      <c r="CO450" s="142"/>
      <c r="CP450" s="142"/>
      <c r="CQ450" s="142"/>
      <c r="CR450" s="142"/>
      <c r="CS450" s="142"/>
      <c r="CT450" s="142"/>
      <c r="CU450" s="142"/>
      <c r="CV450" s="142"/>
      <c r="CW450" s="142"/>
      <c r="CX450" s="142"/>
      <c r="CY450" s="142"/>
      <c r="CZ450" s="142"/>
      <c r="DA450" s="142"/>
      <c r="DB450" s="142"/>
      <c r="DC450" s="142"/>
      <c r="DD450" s="142"/>
      <c r="DE450" s="142"/>
      <c r="DF450" s="142"/>
      <c r="DG450" s="142"/>
      <c r="DH450" s="142"/>
      <c r="DI450" s="142"/>
      <c r="DJ450" s="142"/>
      <c r="DK450" s="142"/>
      <c r="DL450" s="142"/>
      <c r="DM450" s="142"/>
      <c r="EG450" s="41"/>
      <c r="EH450" s="41"/>
      <c r="EI450" s="41"/>
      <c r="EJ450" s="41"/>
      <c r="EK450" s="41"/>
      <c r="EL450" s="41"/>
      <c r="EM450" s="141"/>
      <c r="EN450" s="41"/>
      <c r="EW450" s="41"/>
      <c r="EX450" s="41"/>
    </row>
    <row r="451" spans="1:154" s="143" customFormat="1" x14ac:dyDescent="0.2">
      <c r="A451" s="41"/>
      <c r="B451" s="139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  <c r="AN451" s="41"/>
      <c r="AO451" s="41"/>
      <c r="AP451" s="140"/>
      <c r="AQ451" s="41"/>
      <c r="AR451" s="141"/>
      <c r="AS451" s="117"/>
      <c r="AT451" s="117"/>
      <c r="AU451" s="117"/>
      <c r="AV451" s="142"/>
      <c r="AW451" s="142"/>
      <c r="AX451" s="142"/>
      <c r="AY451" s="142"/>
      <c r="AZ451" s="142"/>
      <c r="BA451" s="142"/>
      <c r="BB451" s="142"/>
      <c r="BC451" s="142"/>
      <c r="BD451" s="142"/>
      <c r="BE451" s="142"/>
      <c r="BF451" s="142"/>
      <c r="BG451" s="142"/>
      <c r="BH451" s="142"/>
      <c r="BI451" s="142"/>
      <c r="BJ451" s="142"/>
      <c r="BK451" s="142"/>
      <c r="BL451" s="142"/>
      <c r="BM451" s="142"/>
      <c r="BN451" s="142"/>
      <c r="BO451" s="142"/>
      <c r="BP451" s="142"/>
      <c r="BQ451" s="142"/>
      <c r="BR451" s="142"/>
      <c r="BS451" s="142"/>
      <c r="BT451" s="142"/>
      <c r="BU451" s="142"/>
      <c r="BV451" s="142"/>
      <c r="BW451" s="142"/>
      <c r="BX451" s="142"/>
      <c r="BY451" s="142"/>
      <c r="BZ451" s="142"/>
      <c r="CA451" s="142"/>
      <c r="CB451" s="142"/>
      <c r="CC451" s="142"/>
      <c r="CD451" s="142"/>
      <c r="CE451" s="142"/>
      <c r="CF451" s="142"/>
      <c r="CG451" s="142"/>
      <c r="CH451" s="142"/>
      <c r="CI451" s="142"/>
      <c r="CJ451" s="142"/>
      <c r="CK451" s="142"/>
      <c r="CL451" s="142"/>
      <c r="CM451" s="142"/>
      <c r="CN451" s="142"/>
      <c r="CO451" s="142"/>
      <c r="CP451" s="142"/>
      <c r="CQ451" s="142"/>
      <c r="CR451" s="142"/>
      <c r="CS451" s="142"/>
      <c r="CT451" s="142"/>
      <c r="CU451" s="142"/>
      <c r="CV451" s="142"/>
      <c r="CW451" s="142"/>
      <c r="CX451" s="142"/>
      <c r="CY451" s="142"/>
      <c r="CZ451" s="142"/>
      <c r="DA451" s="142"/>
      <c r="DB451" s="142"/>
      <c r="DC451" s="142"/>
      <c r="DD451" s="142"/>
      <c r="DE451" s="142"/>
      <c r="DF451" s="142"/>
      <c r="DG451" s="142"/>
      <c r="DH451" s="142"/>
      <c r="DI451" s="142"/>
      <c r="DJ451" s="142"/>
      <c r="DK451" s="142"/>
      <c r="DL451" s="142"/>
      <c r="DM451" s="142"/>
      <c r="EG451" s="41"/>
      <c r="EH451" s="41"/>
      <c r="EI451" s="41"/>
      <c r="EJ451" s="41"/>
      <c r="EK451" s="41"/>
      <c r="EL451" s="41"/>
      <c r="EM451" s="141"/>
      <c r="EN451" s="41"/>
      <c r="EW451" s="41"/>
      <c r="EX451" s="41"/>
    </row>
    <row r="452" spans="1:154" s="143" customFormat="1" x14ac:dyDescent="0.2">
      <c r="A452" s="41"/>
      <c r="B452" s="139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  <c r="AN452" s="41"/>
      <c r="AO452" s="41"/>
      <c r="AP452" s="140"/>
      <c r="AQ452" s="41"/>
      <c r="AR452" s="141"/>
      <c r="AS452" s="117"/>
      <c r="AT452" s="117"/>
      <c r="AU452" s="117"/>
      <c r="AV452" s="142"/>
      <c r="AW452" s="142"/>
      <c r="AX452" s="142"/>
      <c r="AY452" s="142"/>
      <c r="AZ452" s="142"/>
      <c r="BA452" s="142"/>
      <c r="BB452" s="142"/>
      <c r="BC452" s="142"/>
      <c r="BD452" s="142"/>
      <c r="BE452" s="142"/>
      <c r="BF452" s="142"/>
      <c r="BG452" s="142"/>
      <c r="BH452" s="142"/>
      <c r="BI452" s="142"/>
      <c r="BJ452" s="142"/>
      <c r="BK452" s="142"/>
      <c r="BL452" s="142"/>
      <c r="BM452" s="142"/>
      <c r="BN452" s="142"/>
      <c r="BO452" s="142"/>
      <c r="BP452" s="142"/>
      <c r="BQ452" s="142"/>
      <c r="BR452" s="142"/>
      <c r="BS452" s="142"/>
      <c r="BT452" s="142"/>
      <c r="BU452" s="142"/>
      <c r="BV452" s="142"/>
      <c r="BW452" s="142"/>
      <c r="BX452" s="142"/>
      <c r="BY452" s="142"/>
      <c r="BZ452" s="142"/>
      <c r="CA452" s="142"/>
      <c r="CB452" s="142"/>
      <c r="CC452" s="142"/>
      <c r="CD452" s="142"/>
      <c r="CE452" s="142"/>
      <c r="CF452" s="142"/>
      <c r="CG452" s="142"/>
      <c r="CH452" s="142"/>
      <c r="CI452" s="142"/>
      <c r="CJ452" s="142"/>
      <c r="CK452" s="142"/>
      <c r="CL452" s="142"/>
      <c r="CM452" s="142"/>
      <c r="CN452" s="142"/>
      <c r="CO452" s="142"/>
      <c r="CP452" s="142"/>
      <c r="CQ452" s="142"/>
      <c r="CR452" s="142"/>
      <c r="CS452" s="142"/>
      <c r="CT452" s="142"/>
      <c r="CU452" s="142"/>
      <c r="CV452" s="142"/>
      <c r="CW452" s="142"/>
      <c r="CX452" s="142"/>
      <c r="CY452" s="142"/>
      <c r="CZ452" s="142"/>
      <c r="DA452" s="142"/>
      <c r="DB452" s="142"/>
      <c r="DC452" s="142"/>
      <c r="DD452" s="142"/>
      <c r="DE452" s="142"/>
      <c r="DF452" s="142"/>
      <c r="DG452" s="142"/>
      <c r="DH452" s="142"/>
      <c r="DI452" s="142"/>
      <c r="DJ452" s="142"/>
      <c r="DK452" s="142"/>
      <c r="DL452" s="142"/>
      <c r="DM452" s="142"/>
      <c r="EG452" s="41"/>
      <c r="EH452" s="41"/>
      <c r="EI452" s="41"/>
      <c r="EJ452" s="41"/>
      <c r="EK452" s="41"/>
      <c r="EL452" s="41"/>
      <c r="EM452" s="141"/>
      <c r="EN452" s="41"/>
      <c r="EW452" s="41"/>
      <c r="EX452" s="41"/>
    </row>
    <row r="453" spans="1:154" s="143" customFormat="1" x14ac:dyDescent="0.2">
      <c r="A453" s="41"/>
      <c r="B453" s="139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  <c r="AM453" s="41"/>
      <c r="AN453" s="41"/>
      <c r="AO453" s="41"/>
      <c r="AP453" s="140"/>
      <c r="AQ453" s="41"/>
      <c r="AR453" s="141"/>
      <c r="AS453" s="117"/>
      <c r="AT453" s="117"/>
      <c r="AU453" s="117"/>
      <c r="AV453" s="142"/>
      <c r="AW453" s="142"/>
      <c r="AX453" s="142"/>
      <c r="AY453" s="142"/>
      <c r="AZ453" s="142"/>
      <c r="BA453" s="142"/>
      <c r="BB453" s="142"/>
      <c r="BC453" s="142"/>
      <c r="BD453" s="142"/>
      <c r="BE453" s="142"/>
      <c r="BF453" s="142"/>
      <c r="BG453" s="142"/>
      <c r="BH453" s="142"/>
      <c r="BI453" s="142"/>
      <c r="BJ453" s="142"/>
      <c r="BK453" s="142"/>
      <c r="BL453" s="142"/>
      <c r="BM453" s="142"/>
      <c r="BN453" s="142"/>
      <c r="BO453" s="142"/>
      <c r="BP453" s="142"/>
      <c r="BQ453" s="142"/>
      <c r="BR453" s="142"/>
      <c r="BS453" s="142"/>
      <c r="BT453" s="142"/>
      <c r="BU453" s="142"/>
      <c r="BV453" s="142"/>
      <c r="BW453" s="142"/>
      <c r="BX453" s="142"/>
      <c r="BY453" s="142"/>
      <c r="BZ453" s="142"/>
      <c r="CA453" s="142"/>
      <c r="CB453" s="142"/>
      <c r="CC453" s="142"/>
      <c r="CD453" s="142"/>
      <c r="CE453" s="142"/>
      <c r="CF453" s="142"/>
      <c r="CG453" s="142"/>
      <c r="CH453" s="142"/>
      <c r="CI453" s="142"/>
      <c r="CJ453" s="142"/>
      <c r="CK453" s="142"/>
      <c r="CL453" s="142"/>
      <c r="CM453" s="142"/>
      <c r="CN453" s="142"/>
      <c r="CO453" s="142"/>
      <c r="CP453" s="142"/>
      <c r="CQ453" s="142"/>
      <c r="CR453" s="142"/>
      <c r="CS453" s="142"/>
      <c r="CT453" s="142"/>
      <c r="CU453" s="142"/>
      <c r="CV453" s="142"/>
      <c r="CW453" s="142"/>
      <c r="CX453" s="142"/>
      <c r="CY453" s="142"/>
      <c r="CZ453" s="142"/>
      <c r="DA453" s="142"/>
      <c r="DB453" s="142"/>
      <c r="DC453" s="142"/>
      <c r="DD453" s="142"/>
      <c r="DE453" s="142"/>
      <c r="DF453" s="142"/>
      <c r="DG453" s="142"/>
      <c r="DH453" s="142"/>
      <c r="DI453" s="142"/>
      <c r="DJ453" s="142"/>
      <c r="DK453" s="142"/>
      <c r="DL453" s="142"/>
      <c r="DM453" s="142"/>
      <c r="EG453" s="41"/>
      <c r="EH453" s="41"/>
      <c r="EI453" s="41"/>
      <c r="EJ453" s="41"/>
      <c r="EK453" s="41"/>
      <c r="EL453" s="41"/>
      <c r="EM453" s="141"/>
      <c r="EN453" s="41"/>
      <c r="EW453" s="41"/>
      <c r="EX453" s="41"/>
    </row>
    <row r="454" spans="1:154" s="143" customFormat="1" x14ac:dyDescent="0.2">
      <c r="A454" s="41"/>
      <c r="B454" s="139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  <c r="AM454" s="41"/>
      <c r="AN454" s="41"/>
      <c r="AO454" s="41"/>
      <c r="AP454" s="140"/>
      <c r="AQ454" s="41"/>
      <c r="AR454" s="141"/>
      <c r="AS454" s="117"/>
      <c r="AT454" s="117"/>
      <c r="AU454" s="117"/>
      <c r="AV454" s="142"/>
      <c r="AW454" s="142"/>
      <c r="AX454" s="142"/>
      <c r="AY454" s="142"/>
      <c r="AZ454" s="142"/>
      <c r="BA454" s="142"/>
      <c r="BB454" s="142"/>
      <c r="BC454" s="142"/>
      <c r="BD454" s="142"/>
      <c r="BE454" s="142"/>
      <c r="BF454" s="142"/>
      <c r="BG454" s="142"/>
      <c r="BH454" s="142"/>
      <c r="BI454" s="142"/>
      <c r="BJ454" s="142"/>
      <c r="BK454" s="142"/>
      <c r="BL454" s="142"/>
      <c r="BM454" s="142"/>
      <c r="BN454" s="142"/>
      <c r="BO454" s="142"/>
      <c r="BP454" s="142"/>
      <c r="BQ454" s="142"/>
      <c r="BR454" s="142"/>
      <c r="BS454" s="142"/>
      <c r="BT454" s="142"/>
      <c r="BU454" s="142"/>
      <c r="BV454" s="142"/>
      <c r="BW454" s="142"/>
      <c r="BX454" s="142"/>
      <c r="BY454" s="142"/>
      <c r="BZ454" s="142"/>
      <c r="CA454" s="142"/>
      <c r="CB454" s="142"/>
      <c r="CC454" s="142"/>
      <c r="CD454" s="142"/>
      <c r="CE454" s="142"/>
      <c r="CF454" s="142"/>
      <c r="CG454" s="142"/>
      <c r="CH454" s="142"/>
      <c r="CI454" s="142"/>
      <c r="CJ454" s="142"/>
      <c r="CK454" s="142"/>
      <c r="CL454" s="142"/>
      <c r="CM454" s="142"/>
      <c r="CN454" s="142"/>
      <c r="CO454" s="142"/>
      <c r="CP454" s="142"/>
      <c r="CQ454" s="142"/>
      <c r="CR454" s="142"/>
      <c r="CS454" s="142"/>
      <c r="CT454" s="142"/>
      <c r="CU454" s="142"/>
      <c r="CV454" s="142"/>
      <c r="CW454" s="142"/>
      <c r="CX454" s="142"/>
      <c r="CY454" s="142"/>
      <c r="CZ454" s="142"/>
      <c r="DA454" s="142"/>
      <c r="DB454" s="142"/>
      <c r="DC454" s="142"/>
      <c r="DD454" s="142"/>
      <c r="DE454" s="142"/>
      <c r="DF454" s="142"/>
      <c r="DG454" s="142"/>
      <c r="DH454" s="142"/>
      <c r="DI454" s="142"/>
      <c r="DJ454" s="142"/>
      <c r="DK454" s="142"/>
      <c r="DL454" s="142"/>
      <c r="DM454" s="142"/>
      <c r="EG454" s="41"/>
      <c r="EH454" s="41"/>
      <c r="EI454" s="41"/>
      <c r="EJ454" s="41"/>
      <c r="EK454" s="41"/>
      <c r="EL454" s="41"/>
      <c r="EM454" s="141"/>
      <c r="EN454" s="41"/>
      <c r="EW454" s="41"/>
      <c r="EX454" s="41"/>
    </row>
    <row r="455" spans="1:154" s="143" customFormat="1" x14ac:dyDescent="0.2">
      <c r="A455" s="41"/>
      <c r="B455" s="139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  <c r="AM455" s="41"/>
      <c r="AN455" s="41"/>
      <c r="AO455" s="41"/>
      <c r="AP455" s="140"/>
      <c r="AQ455" s="41"/>
      <c r="AR455" s="141"/>
      <c r="AS455" s="117"/>
      <c r="AT455" s="117"/>
      <c r="AU455" s="117"/>
      <c r="AV455" s="142"/>
      <c r="AW455" s="142"/>
      <c r="AX455" s="142"/>
      <c r="AY455" s="142"/>
      <c r="AZ455" s="142"/>
      <c r="BA455" s="142"/>
      <c r="BB455" s="142"/>
      <c r="BC455" s="142"/>
      <c r="BD455" s="142"/>
      <c r="BE455" s="142"/>
      <c r="BF455" s="142"/>
      <c r="BG455" s="142"/>
      <c r="BH455" s="142"/>
      <c r="BI455" s="142"/>
      <c r="BJ455" s="142"/>
      <c r="BK455" s="142"/>
      <c r="BL455" s="142"/>
      <c r="BM455" s="142"/>
      <c r="BN455" s="142"/>
      <c r="BO455" s="142"/>
      <c r="BP455" s="142"/>
      <c r="BQ455" s="142"/>
      <c r="BR455" s="142"/>
      <c r="BS455" s="142"/>
      <c r="BT455" s="142"/>
      <c r="BU455" s="142"/>
      <c r="BV455" s="142"/>
      <c r="BW455" s="142"/>
      <c r="BX455" s="142"/>
      <c r="BY455" s="142"/>
      <c r="BZ455" s="142"/>
      <c r="CA455" s="142"/>
      <c r="CB455" s="142"/>
      <c r="CC455" s="142"/>
      <c r="CD455" s="142"/>
      <c r="CE455" s="142"/>
      <c r="CF455" s="142"/>
      <c r="CG455" s="142"/>
      <c r="CH455" s="142"/>
      <c r="CI455" s="142"/>
      <c r="CJ455" s="142"/>
      <c r="CK455" s="142"/>
      <c r="CL455" s="142"/>
      <c r="CM455" s="142"/>
      <c r="CN455" s="142"/>
      <c r="CO455" s="142"/>
      <c r="CP455" s="142"/>
      <c r="CQ455" s="142"/>
      <c r="CR455" s="142"/>
      <c r="CS455" s="142"/>
      <c r="CT455" s="142"/>
      <c r="CU455" s="142"/>
      <c r="CV455" s="142"/>
      <c r="CW455" s="142"/>
      <c r="CX455" s="142"/>
      <c r="CY455" s="142"/>
      <c r="CZ455" s="142"/>
      <c r="DA455" s="142"/>
      <c r="DB455" s="142"/>
      <c r="DC455" s="142"/>
      <c r="DD455" s="142"/>
      <c r="DE455" s="142"/>
      <c r="DF455" s="142"/>
      <c r="DG455" s="142"/>
      <c r="DH455" s="142"/>
      <c r="DI455" s="142"/>
      <c r="DJ455" s="142"/>
      <c r="DK455" s="142"/>
      <c r="DL455" s="142"/>
      <c r="DM455" s="142"/>
      <c r="EG455" s="41"/>
      <c r="EH455" s="41"/>
      <c r="EI455" s="41"/>
      <c r="EJ455" s="41"/>
      <c r="EK455" s="41"/>
      <c r="EL455" s="41"/>
      <c r="EM455" s="141"/>
      <c r="EN455" s="41"/>
      <c r="EW455" s="41"/>
      <c r="EX455" s="41"/>
    </row>
    <row r="456" spans="1:154" s="143" customFormat="1" x14ac:dyDescent="0.2">
      <c r="A456" s="41"/>
      <c r="B456" s="139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  <c r="AN456" s="41"/>
      <c r="AO456" s="41"/>
      <c r="AP456" s="140"/>
      <c r="AQ456" s="41"/>
      <c r="AR456" s="141"/>
      <c r="AS456" s="117"/>
      <c r="AT456" s="117"/>
      <c r="AU456" s="117"/>
      <c r="AV456" s="142"/>
      <c r="AW456" s="142"/>
      <c r="AX456" s="142"/>
      <c r="AY456" s="142"/>
      <c r="AZ456" s="142"/>
      <c r="BA456" s="142"/>
      <c r="BB456" s="142"/>
      <c r="BC456" s="142"/>
      <c r="BD456" s="142"/>
      <c r="BE456" s="142"/>
      <c r="BF456" s="142"/>
      <c r="BG456" s="142"/>
      <c r="BH456" s="142"/>
      <c r="BI456" s="142"/>
      <c r="BJ456" s="142"/>
      <c r="BK456" s="142"/>
      <c r="BL456" s="142"/>
      <c r="BM456" s="142"/>
      <c r="BN456" s="142"/>
      <c r="BO456" s="142"/>
      <c r="BP456" s="142"/>
      <c r="BQ456" s="142"/>
      <c r="BR456" s="142"/>
      <c r="BS456" s="142"/>
      <c r="BT456" s="142"/>
      <c r="BU456" s="142"/>
      <c r="BV456" s="142"/>
      <c r="BW456" s="142"/>
      <c r="BX456" s="142"/>
      <c r="BY456" s="142"/>
      <c r="BZ456" s="142"/>
      <c r="CA456" s="142"/>
      <c r="CB456" s="142"/>
      <c r="CC456" s="142"/>
      <c r="CD456" s="142"/>
      <c r="CE456" s="142"/>
      <c r="CF456" s="142"/>
      <c r="CG456" s="142"/>
      <c r="CH456" s="142"/>
      <c r="CI456" s="142"/>
      <c r="CJ456" s="142"/>
      <c r="CK456" s="142"/>
      <c r="CL456" s="142"/>
      <c r="CM456" s="142"/>
      <c r="CN456" s="142"/>
      <c r="CO456" s="142"/>
      <c r="CP456" s="142"/>
      <c r="CQ456" s="142"/>
      <c r="CR456" s="142"/>
      <c r="CS456" s="142"/>
      <c r="CT456" s="142"/>
      <c r="CU456" s="142"/>
      <c r="CV456" s="142"/>
      <c r="CW456" s="142"/>
      <c r="CX456" s="142"/>
      <c r="CY456" s="142"/>
      <c r="CZ456" s="142"/>
      <c r="DA456" s="142"/>
      <c r="DB456" s="142"/>
      <c r="DC456" s="142"/>
      <c r="DD456" s="142"/>
      <c r="DE456" s="142"/>
      <c r="DF456" s="142"/>
      <c r="DG456" s="142"/>
      <c r="DH456" s="142"/>
      <c r="DI456" s="142"/>
      <c r="DJ456" s="142"/>
      <c r="DK456" s="142"/>
      <c r="DL456" s="142"/>
      <c r="DM456" s="142"/>
      <c r="EG456" s="41"/>
      <c r="EH456" s="41"/>
      <c r="EI456" s="41"/>
      <c r="EJ456" s="41"/>
      <c r="EK456" s="41"/>
      <c r="EL456" s="41"/>
      <c r="EM456" s="141"/>
      <c r="EN456" s="41"/>
      <c r="EW456" s="41"/>
      <c r="EX456" s="41"/>
    </row>
    <row r="457" spans="1:154" s="143" customFormat="1" x14ac:dyDescent="0.2">
      <c r="A457" s="41"/>
      <c r="B457" s="139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  <c r="AM457" s="41"/>
      <c r="AN457" s="41"/>
      <c r="AO457" s="41"/>
      <c r="AP457" s="140"/>
      <c r="AQ457" s="41"/>
      <c r="AR457" s="141"/>
      <c r="AS457" s="117"/>
      <c r="AT457" s="117"/>
      <c r="AU457" s="117"/>
      <c r="AV457" s="142"/>
      <c r="AW457" s="142"/>
      <c r="AX457" s="142"/>
      <c r="AY457" s="142"/>
      <c r="AZ457" s="142"/>
      <c r="BA457" s="142"/>
      <c r="BB457" s="142"/>
      <c r="BC457" s="142"/>
      <c r="BD457" s="142"/>
      <c r="BE457" s="142"/>
      <c r="BF457" s="142"/>
      <c r="BG457" s="142"/>
      <c r="BH457" s="142"/>
      <c r="BI457" s="142"/>
      <c r="BJ457" s="142"/>
      <c r="BK457" s="142"/>
      <c r="BL457" s="142"/>
      <c r="BM457" s="142"/>
      <c r="BN457" s="142"/>
      <c r="BO457" s="142"/>
      <c r="BP457" s="142"/>
      <c r="BQ457" s="142"/>
      <c r="BR457" s="142"/>
      <c r="BS457" s="142"/>
      <c r="BT457" s="142"/>
      <c r="BU457" s="142"/>
      <c r="BV457" s="142"/>
      <c r="BW457" s="142"/>
      <c r="BX457" s="142"/>
      <c r="BY457" s="142"/>
      <c r="BZ457" s="142"/>
      <c r="CA457" s="142"/>
      <c r="CB457" s="142"/>
      <c r="CC457" s="142"/>
      <c r="CD457" s="142"/>
      <c r="CE457" s="142"/>
      <c r="CF457" s="142"/>
      <c r="CG457" s="142"/>
      <c r="CH457" s="142"/>
      <c r="CI457" s="142"/>
      <c r="CJ457" s="142"/>
      <c r="CK457" s="142"/>
      <c r="CL457" s="142"/>
      <c r="CM457" s="142"/>
      <c r="CN457" s="142"/>
      <c r="CO457" s="142"/>
      <c r="CP457" s="142"/>
      <c r="CQ457" s="142"/>
      <c r="CR457" s="142"/>
      <c r="CS457" s="142"/>
      <c r="CT457" s="142"/>
      <c r="CU457" s="142"/>
      <c r="CV457" s="142"/>
      <c r="CW457" s="142"/>
      <c r="CX457" s="142"/>
      <c r="CY457" s="142"/>
      <c r="CZ457" s="142"/>
      <c r="DA457" s="142"/>
      <c r="DB457" s="142"/>
      <c r="DC457" s="142"/>
      <c r="DD457" s="142"/>
      <c r="DE457" s="142"/>
      <c r="DF457" s="142"/>
      <c r="DG457" s="142"/>
      <c r="DH457" s="142"/>
      <c r="DI457" s="142"/>
      <c r="DJ457" s="142"/>
      <c r="DK457" s="142"/>
      <c r="DL457" s="142"/>
      <c r="DM457" s="142"/>
      <c r="EG457" s="41"/>
      <c r="EH457" s="41"/>
      <c r="EI457" s="41"/>
      <c r="EJ457" s="41"/>
      <c r="EK457" s="41"/>
      <c r="EL457" s="41"/>
      <c r="EM457" s="141"/>
      <c r="EN457" s="41"/>
      <c r="EW457" s="41"/>
      <c r="EX457" s="41"/>
    </row>
    <row r="458" spans="1:154" s="143" customFormat="1" x14ac:dyDescent="0.2">
      <c r="A458" s="41"/>
      <c r="B458" s="139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  <c r="AM458" s="41"/>
      <c r="AN458" s="41"/>
      <c r="AO458" s="41"/>
      <c r="AP458" s="140"/>
      <c r="AQ458" s="41"/>
      <c r="AR458" s="141"/>
      <c r="AS458" s="117"/>
      <c r="AT458" s="117"/>
      <c r="AU458" s="117"/>
      <c r="AV458" s="142"/>
      <c r="AW458" s="142"/>
      <c r="AX458" s="142"/>
      <c r="AY458" s="142"/>
      <c r="AZ458" s="142"/>
      <c r="BA458" s="142"/>
      <c r="BB458" s="142"/>
      <c r="BC458" s="142"/>
      <c r="BD458" s="142"/>
      <c r="BE458" s="142"/>
      <c r="BF458" s="142"/>
      <c r="BG458" s="142"/>
      <c r="BH458" s="142"/>
      <c r="BI458" s="142"/>
      <c r="BJ458" s="142"/>
      <c r="BK458" s="142"/>
      <c r="BL458" s="142"/>
      <c r="BM458" s="142"/>
      <c r="BN458" s="142"/>
      <c r="BO458" s="142"/>
      <c r="BP458" s="142"/>
      <c r="BQ458" s="142"/>
      <c r="BR458" s="142"/>
      <c r="BS458" s="142"/>
      <c r="BT458" s="142"/>
      <c r="BU458" s="142"/>
      <c r="BV458" s="142"/>
      <c r="BW458" s="142"/>
      <c r="BX458" s="142"/>
      <c r="BY458" s="142"/>
      <c r="BZ458" s="142"/>
      <c r="CA458" s="142"/>
      <c r="CB458" s="142"/>
      <c r="CC458" s="142"/>
      <c r="CD458" s="142"/>
      <c r="CE458" s="142"/>
      <c r="CF458" s="142"/>
      <c r="CG458" s="142"/>
      <c r="CH458" s="142"/>
      <c r="CI458" s="142"/>
      <c r="CJ458" s="142"/>
      <c r="CK458" s="142"/>
      <c r="CL458" s="142"/>
      <c r="CM458" s="142"/>
      <c r="CN458" s="142"/>
      <c r="CO458" s="142"/>
      <c r="CP458" s="142"/>
      <c r="CQ458" s="142"/>
      <c r="CR458" s="142"/>
      <c r="CS458" s="142"/>
      <c r="CT458" s="142"/>
      <c r="CU458" s="142"/>
      <c r="CV458" s="142"/>
      <c r="CW458" s="142"/>
      <c r="CX458" s="142"/>
      <c r="CY458" s="142"/>
      <c r="CZ458" s="142"/>
      <c r="DA458" s="142"/>
      <c r="DB458" s="142"/>
      <c r="DC458" s="142"/>
      <c r="DD458" s="142"/>
      <c r="DE458" s="142"/>
      <c r="DF458" s="142"/>
      <c r="DG458" s="142"/>
      <c r="DH458" s="142"/>
      <c r="DI458" s="142"/>
      <c r="DJ458" s="142"/>
      <c r="DK458" s="142"/>
      <c r="DL458" s="142"/>
      <c r="DM458" s="142"/>
      <c r="EG458" s="41"/>
      <c r="EH458" s="41"/>
      <c r="EI458" s="41"/>
      <c r="EJ458" s="41"/>
      <c r="EK458" s="41"/>
      <c r="EL458" s="41"/>
      <c r="EM458" s="141"/>
      <c r="EN458" s="41"/>
      <c r="EW458" s="41"/>
      <c r="EX458" s="41"/>
    </row>
    <row r="459" spans="1:154" s="143" customFormat="1" x14ac:dyDescent="0.2">
      <c r="A459" s="41"/>
      <c r="B459" s="139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  <c r="AM459" s="41"/>
      <c r="AN459" s="41"/>
      <c r="AO459" s="41"/>
      <c r="AP459" s="140"/>
      <c r="AQ459" s="41"/>
      <c r="AR459" s="141"/>
      <c r="AS459" s="117"/>
      <c r="AT459" s="117"/>
      <c r="AU459" s="117"/>
      <c r="AV459" s="142"/>
      <c r="AW459" s="142"/>
      <c r="AX459" s="142"/>
      <c r="AY459" s="142"/>
      <c r="AZ459" s="142"/>
      <c r="BA459" s="142"/>
      <c r="BB459" s="142"/>
      <c r="BC459" s="142"/>
      <c r="BD459" s="142"/>
      <c r="BE459" s="142"/>
      <c r="BF459" s="142"/>
      <c r="BG459" s="142"/>
      <c r="BH459" s="142"/>
      <c r="BI459" s="142"/>
      <c r="BJ459" s="142"/>
      <c r="BK459" s="142"/>
      <c r="BL459" s="142"/>
      <c r="BM459" s="142"/>
      <c r="BN459" s="142"/>
      <c r="BO459" s="142"/>
      <c r="BP459" s="142"/>
      <c r="BQ459" s="142"/>
      <c r="BR459" s="142"/>
      <c r="BS459" s="142"/>
      <c r="BT459" s="142"/>
      <c r="BU459" s="142"/>
      <c r="BV459" s="142"/>
      <c r="BW459" s="142"/>
      <c r="BX459" s="142"/>
      <c r="BY459" s="142"/>
      <c r="BZ459" s="142"/>
      <c r="CA459" s="142"/>
      <c r="CB459" s="142"/>
      <c r="CC459" s="142"/>
      <c r="CD459" s="142"/>
      <c r="CE459" s="142"/>
      <c r="CF459" s="142"/>
      <c r="CG459" s="142"/>
      <c r="CH459" s="142"/>
      <c r="CI459" s="142"/>
      <c r="CJ459" s="142"/>
      <c r="CK459" s="142"/>
      <c r="CL459" s="142"/>
      <c r="CM459" s="142"/>
      <c r="CN459" s="142"/>
      <c r="CO459" s="142"/>
      <c r="CP459" s="142"/>
      <c r="CQ459" s="142"/>
      <c r="CR459" s="142"/>
      <c r="CS459" s="142"/>
      <c r="CT459" s="142"/>
      <c r="CU459" s="142"/>
      <c r="CV459" s="142"/>
      <c r="CW459" s="142"/>
      <c r="CX459" s="142"/>
      <c r="CY459" s="142"/>
      <c r="CZ459" s="142"/>
      <c r="DA459" s="142"/>
      <c r="DB459" s="142"/>
      <c r="DC459" s="142"/>
      <c r="DD459" s="142"/>
      <c r="DE459" s="142"/>
      <c r="DF459" s="142"/>
      <c r="DG459" s="142"/>
      <c r="DH459" s="142"/>
      <c r="DI459" s="142"/>
      <c r="DJ459" s="142"/>
      <c r="DK459" s="142"/>
      <c r="DL459" s="142"/>
      <c r="DM459" s="142"/>
      <c r="EG459" s="41"/>
      <c r="EH459" s="41"/>
      <c r="EI459" s="41"/>
      <c r="EJ459" s="41"/>
      <c r="EK459" s="41"/>
      <c r="EL459" s="41"/>
      <c r="EM459" s="141"/>
      <c r="EN459" s="41"/>
      <c r="EW459" s="41"/>
      <c r="EX459" s="41"/>
    </row>
    <row r="460" spans="1:154" s="143" customFormat="1" x14ac:dyDescent="0.2">
      <c r="A460" s="41"/>
      <c r="B460" s="139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  <c r="AM460" s="41"/>
      <c r="AN460" s="41"/>
      <c r="AO460" s="41"/>
      <c r="AP460" s="140"/>
      <c r="AQ460" s="41"/>
      <c r="AR460" s="141"/>
      <c r="AS460" s="117"/>
      <c r="AT460" s="117"/>
      <c r="AU460" s="117"/>
      <c r="AV460" s="142"/>
      <c r="AW460" s="142"/>
      <c r="AX460" s="142"/>
      <c r="AY460" s="142"/>
      <c r="AZ460" s="142"/>
      <c r="BA460" s="142"/>
      <c r="BB460" s="142"/>
      <c r="BC460" s="142"/>
      <c r="BD460" s="142"/>
      <c r="BE460" s="142"/>
      <c r="BF460" s="142"/>
      <c r="BG460" s="142"/>
      <c r="BH460" s="142"/>
      <c r="BI460" s="142"/>
      <c r="BJ460" s="142"/>
      <c r="BK460" s="142"/>
      <c r="BL460" s="142"/>
      <c r="BM460" s="142"/>
      <c r="BN460" s="142"/>
      <c r="BO460" s="142"/>
      <c r="BP460" s="142"/>
      <c r="BQ460" s="142"/>
      <c r="BR460" s="142"/>
      <c r="BS460" s="142"/>
      <c r="BT460" s="142"/>
      <c r="BU460" s="142"/>
      <c r="BV460" s="142"/>
      <c r="BW460" s="142"/>
      <c r="BX460" s="142"/>
      <c r="BY460" s="142"/>
      <c r="BZ460" s="142"/>
      <c r="CA460" s="142"/>
      <c r="CB460" s="142"/>
      <c r="CC460" s="142"/>
      <c r="CD460" s="142"/>
      <c r="CE460" s="142"/>
      <c r="CF460" s="142"/>
      <c r="CG460" s="142"/>
      <c r="CH460" s="142"/>
      <c r="CI460" s="142"/>
      <c r="CJ460" s="142"/>
      <c r="CK460" s="142"/>
      <c r="CL460" s="142"/>
      <c r="CM460" s="142"/>
      <c r="CN460" s="142"/>
      <c r="CO460" s="142"/>
      <c r="CP460" s="142"/>
      <c r="CQ460" s="142"/>
      <c r="CR460" s="142"/>
      <c r="CS460" s="142"/>
      <c r="CT460" s="142"/>
      <c r="CU460" s="142"/>
      <c r="CV460" s="142"/>
      <c r="CW460" s="142"/>
      <c r="CX460" s="142"/>
      <c r="CY460" s="142"/>
      <c r="CZ460" s="142"/>
      <c r="DA460" s="142"/>
      <c r="DB460" s="142"/>
      <c r="DC460" s="142"/>
      <c r="DD460" s="142"/>
      <c r="DE460" s="142"/>
      <c r="DF460" s="142"/>
      <c r="DG460" s="142"/>
      <c r="DH460" s="142"/>
      <c r="DI460" s="142"/>
      <c r="DJ460" s="142"/>
      <c r="DK460" s="142"/>
      <c r="DL460" s="142"/>
      <c r="DM460" s="142"/>
      <c r="EG460" s="41"/>
      <c r="EH460" s="41"/>
      <c r="EI460" s="41"/>
      <c r="EJ460" s="41"/>
      <c r="EK460" s="41"/>
      <c r="EL460" s="41"/>
      <c r="EM460" s="141"/>
      <c r="EN460" s="41"/>
      <c r="EW460" s="41"/>
      <c r="EX460" s="41"/>
    </row>
    <row r="461" spans="1:154" s="143" customFormat="1" x14ac:dyDescent="0.2">
      <c r="A461" s="41"/>
      <c r="B461" s="139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  <c r="AM461" s="41"/>
      <c r="AN461" s="41"/>
      <c r="AO461" s="41"/>
      <c r="AP461" s="140"/>
      <c r="AQ461" s="41"/>
      <c r="AR461" s="141"/>
      <c r="AS461" s="117"/>
      <c r="AT461" s="117"/>
      <c r="AU461" s="117"/>
      <c r="AV461" s="142"/>
      <c r="AW461" s="142"/>
      <c r="AX461" s="142"/>
      <c r="AY461" s="142"/>
      <c r="AZ461" s="142"/>
      <c r="BA461" s="142"/>
      <c r="BB461" s="142"/>
      <c r="BC461" s="142"/>
      <c r="BD461" s="142"/>
      <c r="BE461" s="142"/>
      <c r="BF461" s="142"/>
      <c r="BG461" s="142"/>
      <c r="BH461" s="142"/>
      <c r="BI461" s="142"/>
      <c r="BJ461" s="142"/>
      <c r="BK461" s="142"/>
      <c r="BL461" s="142"/>
      <c r="BM461" s="142"/>
      <c r="BN461" s="142"/>
      <c r="BO461" s="142"/>
      <c r="BP461" s="142"/>
      <c r="BQ461" s="142"/>
      <c r="BR461" s="142"/>
      <c r="BS461" s="142"/>
      <c r="BT461" s="142"/>
      <c r="BU461" s="142"/>
      <c r="BV461" s="142"/>
      <c r="BW461" s="142"/>
      <c r="BX461" s="142"/>
      <c r="BY461" s="142"/>
      <c r="BZ461" s="142"/>
      <c r="CA461" s="142"/>
      <c r="CB461" s="142"/>
      <c r="CC461" s="142"/>
      <c r="CD461" s="142"/>
      <c r="CE461" s="142"/>
      <c r="CF461" s="142"/>
      <c r="CG461" s="142"/>
      <c r="CH461" s="142"/>
      <c r="CI461" s="142"/>
      <c r="CJ461" s="142"/>
      <c r="CK461" s="142"/>
      <c r="CL461" s="142"/>
      <c r="CM461" s="142"/>
      <c r="CN461" s="142"/>
      <c r="CO461" s="142"/>
      <c r="CP461" s="142"/>
      <c r="CQ461" s="142"/>
      <c r="CR461" s="142"/>
      <c r="CS461" s="142"/>
      <c r="CT461" s="142"/>
      <c r="CU461" s="142"/>
      <c r="CV461" s="142"/>
      <c r="CW461" s="142"/>
      <c r="CX461" s="142"/>
      <c r="CY461" s="142"/>
      <c r="CZ461" s="142"/>
      <c r="DA461" s="142"/>
      <c r="DB461" s="142"/>
      <c r="DC461" s="142"/>
      <c r="DD461" s="142"/>
      <c r="DE461" s="142"/>
      <c r="DF461" s="142"/>
      <c r="DG461" s="142"/>
      <c r="DH461" s="142"/>
      <c r="DI461" s="142"/>
      <c r="DJ461" s="142"/>
      <c r="DK461" s="142"/>
      <c r="DL461" s="142"/>
      <c r="DM461" s="142"/>
      <c r="EG461" s="41"/>
      <c r="EH461" s="41"/>
      <c r="EI461" s="41"/>
      <c r="EJ461" s="41"/>
      <c r="EK461" s="41"/>
      <c r="EL461" s="41"/>
      <c r="EM461" s="141"/>
      <c r="EN461" s="41"/>
      <c r="EW461" s="41"/>
      <c r="EX461" s="41"/>
    </row>
    <row r="462" spans="1:154" s="143" customFormat="1" x14ac:dyDescent="0.2">
      <c r="A462" s="41"/>
      <c r="B462" s="139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  <c r="AN462" s="41"/>
      <c r="AO462" s="41"/>
      <c r="AP462" s="140"/>
      <c r="AQ462" s="41"/>
      <c r="AR462" s="141"/>
      <c r="AS462" s="117"/>
      <c r="AT462" s="117"/>
      <c r="AU462" s="117"/>
      <c r="AV462" s="142"/>
      <c r="AW462" s="142"/>
      <c r="AX462" s="142"/>
      <c r="AY462" s="142"/>
      <c r="AZ462" s="142"/>
      <c r="BA462" s="142"/>
      <c r="BB462" s="142"/>
      <c r="BC462" s="142"/>
      <c r="BD462" s="142"/>
      <c r="BE462" s="142"/>
      <c r="BF462" s="142"/>
      <c r="BG462" s="142"/>
      <c r="BH462" s="142"/>
      <c r="BI462" s="142"/>
      <c r="BJ462" s="142"/>
      <c r="BK462" s="142"/>
      <c r="BL462" s="142"/>
      <c r="BM462" s="142"/>
      <c r="BN462" s="142"/>
      <c r="BO462" s="142"/>
      <c r="BP462" s="142"/>
      <c r="BQ462" s="142"/>
      <c r="BR462" s="142"/>
      <c r="BS462" s="142"/>
      <c r="BT462" s="142"/>
      <c r="BU462" s="142"/>
      <c r="BV462" s="142"/>
      <c r="BW462" s="142"/>
      <c r="BX462" s="142"/>
      <c r="BY462" s="142"/>
      <c r="BZ462" s="142"/>
      <c r="CA462" s="142"/>
      <c r="CB462" s="142"/>
      <c r="CC462" s="142"/>
      <c r="CD462" s="142"/>
      <c r="CE462" s="142"/>
      <c r="CF462" s="142"/>
      <c r="CG462" s="142"/>
      <c r="CH462" s="142"/>
      <c r="CI462" s="142"/>
      <c r="CJ462" s="142"/>
      <c r="CK462" s="142"/>
      <c r="CL462" s="142"/>
      <c r="CM462" s="142"/>
      <c r="CN462" s="142"/>
      <c r="CO462" s="142"/>
      <c r="CP462" s="142"/>
      <c r="CQ462" s="142"/>
      <c r="CR462" s="142"/>
      <c r="CS462" s="142"/>
      <c r="CT462" s="142"/>
      <c r="CU462" s="142"/>
      <c r="CV462" s="142"/>
      <c r="CW462" s="142"/>
      <c r="CX462" s="142"/>
      <c r="CY462" s="142"/>
      <c r="CZ462" s="142"/>
      <c r="DA462" s="142"/>
      <c r="DB462" s="142"/>
      <c r="DC462" s="142"/>
      <c r="DD462" s="142"/>
      <c r="DE462" s="142"/>
      <c r="DF462" s="142"/>
      <c r="DG462" s="142"/>
      <c r="DH462" s="142"/>
      <c r="DI462" s="142"/>
      <c r="DJ462" s="142"/>
      <c r="DK462" s="142"/>
      <c r="DL462" s="142"/>
      <c r="DM462" s="142"/>
      <c r="EG462" s="41"/>
      <c r="EH462" s="41"/>
      <c r="EI462" s="41"/>
      <c r="EJ462" s="41"/>
      <c r="EK462" s="41"/>
      <c r="EL462" s="41"/>
      <c r="EM462" s="141"/>
      <c r="EN462" s="41"/>
      <c r="EW462" s="41"/>
      <c r="EX462" s="41"/>
    </row>
    <row r="463" spans="1:154" s="143" customFormat="1" x14ac:dyDescent="0.2">
      <c r="A463" s="41"/>
      <c r="B463" s="139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  <c r="AN463" s="41"/>
      <c r="AO463" s="41"/>
      <c r="AP463" s="140"/>
      <c r="AQ463" s="41"/>
      <c r="AR463" s="141"/>
      <c r="AS463" s="117"/>
      <c r="AT463" s="117"/>
      <c r="AU463" s="117"/>
      <c r="AV463" s="142"/>
      <c r="AW463" s="142"/>
      <c r="AX463" s="142"/>
      <c r="AY463" s="142"/>
      <c r="AZ463" s="142"/>
      <c r="BA463" s="142"/>
      <c r="BB463" s="142"/>
      <c r="BC463" s="142"/>
      <c r="BD463" s="142"/>
      <c r="BE463" s="142"/>
      <c r="BF463" s="142"/>
      <c r="BG463" s="142"/>
      <c r="BH463" s="142"/>
      <c r="BI463" s="142"/>
      <c r="BJ463" s="142"/>
      <c r="BK463" s="142"/>
      <c r="BL463" s="142"/>
      <c r="BM463" s="142"/>
      <c r="BN463" s="142"/>
      <c r="BO463" s="142"/>
      <c r="BP463" s="142"/>
      <c r="BQ463" s="142"/>
      <c r="BR463" s="142"/>
      <c r="BS463" s="142"/>
      <c r="BT463" s="142"/>
      <c r="BU463" s="142"/>
      <c r="BV463" s="142"/>
      <c r="BW463" s="142"/>
      <c r="BX463" s="142"/>
      <c r="BY463" s="142"/>
      <c r="BZ463" s="142"/>
      <c r="CA463" s="142"/>
      <c r="CB463" s="142"/>
      <c r="CC463" s="142"/>
      <c r="CD463" s="142"/>
      <c r="CE463" s="142"/>
      <c r="CF463" s="142"/>
      <c r="CG463" s="142"/>
      <c r="CH463" s="142"/>
      <c r="CI463" s="142"/>
      <c r="CJ463" s="142"/>
      <c r="CK463" s="142"/>
      <c r="CL463" s="142"/>
      <c r="CM463" s="142"/>
      <c r="CN463" s="142"/>
      <c r="CO463" s="142"/>
      <c r="CP463" s="142"/>
      <c r="CQ463" s="142"/>
      <c r="CR463" s="142"/>
      <c r="CS463" s="142"/>
      <c r="CT463" s="142"/>
      <c r="CU463" s="142"/>
      <c r="CV463" s="142"/>
      <c r="CW463" s="142"/>
      <c r="CX463" s="142"/>
      <c r="CY463" s="142"/>
      <c r="CZ463" s="142"/>
      <c r="DA463" s="142"/>
      <c r="DB463" s="142"/>
      <c r="DC463" s="142"/>
      <c r="DD463" s="142"/>
      <c r="DE463" s="142"/>
      <c r="DF463" s="142"/>
      <c r="DG463" s="142"/>
      <c r="DH463" s="142"/>
      <c r="DI463" s="142"/>
      <c r="DJ463" s="142"/>
      <c r="DK463" s="142"/>
      <c r="DL463" s="142"/>
      <c r="DM463" s="142"/>
      <c r="EG463" s="41"/>
      <c r="EH463" s="41"/>
      <c r="EI463" s="41"/>
      <c r="EJ463" s="41"/>
      <c r="EK463" s="41"/>
      <c r="EL463" s="41"/>
      <c r="EM463" s="141"/>
      <c r="EN463" s="41"/>
      <c r="EW463" s="41"/>
      <c r="EX463" s="41"/>
    </row>
    <row r="464" spans="1:154" s="143" customFormat="1" x14ac:dyDescent="0.2">
      <c r="A464" s="41"/>
      <c r="B464" s="139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  <c r="AM464" s="41"/>
      <c r="AN464" s="41"/>
      <c r="AO464" s="41"/>
      <c r="AP464" s="140"/>
      <c r="AQ464" s="41"/>
      <c r="AR464" s="141"/>
      <c r="AS464" s="117"/>
      <c r="AT464" s="117"/>
      <c r="AU464" s="117"/>
      <c r="AV464" s="142"/>
      <c r="AW464" s="142"/>
      <c r="AX464" s="142"/>
      <c r="AY464" s="142"/>
      <c r="AZ464" s="142"/>
      <c r="BA464" s="142"/>
      <c r="BB464" s="142"/>
      <c r="BC464" s="142"/>
      <c r="BD464" s="142"/>
      <c r="BE464" s="142"/>
      <c r="BF464" s="142"/>
      <c r="BG464" s="142"/>
      <c r="BH464" s="142"/>
      <c r="BI464" s="142"/>
      <c r="BJ464" s="142"/>
      <c r="BK464" s="142"/>
      <c r="BL464" s="142"/>
      <c r="BM464" s="142"/>
      <c r="BN464" s="142"/>
      <c r="BO464" s="142"/>
      <c r="BP464" s="142"/>
      <c r="BQ464" s="142"/>
      <c r="BR464" s="142"/>
      <c r="BS464" s="142"/>
      <c r="BT464" s="142"/>
      <c r="BU464" s="142"/>
      <c r="BV464" s="142"/>
      <c r="BW464" s="142"/>
      <c r="BX464" s="142"/>
      <c r="BY464" s="142"/>
      <c r="BZ464" s="142"/>
      <c r="CA464" s="142"/>
      <c r="CB464" s="142"/>
      <c r="CC464" s="142"/>
      <c r="CD464" s="142"/>
      <c r="CE464" s="142"/>
      <c r="CF464" s="142"/>
      <c r="CG464" s="142"/>
      <c r="CH464" s="142"/>
      <c r="CI464" s="142"/>
      <c r="CJ464" s="142"/>
      <c r="CK464" s="142"/>
      <c r="CL464" s="142"/>
      <c r="CM464" s="142"/>
      <c r="CN464" s="142"/>
      <c r="CO464" s="142"/>
      <c r="CP464" s="142"/>
      <c r="CQ464" s="142"/>
      <c r="CR464" s="142"/>
      <c r="CS464" s="142"/>
      <c r="CT464" s="142"/>
      <c r="CU464" s="142"/>
      <c r="CV464" s="142"/>
      <c r="CW464" s="142"/>
      <c r="CX464" s="142"/>
      <c r="CY464" s="142"/>
      <c r="CZ464" s="142"/>
      <c r="DA464" s="142"/>
      <c r="DB464" s="142"/>
      <c r="DC464" s="142"/>
      <c r="DD464" s="142"/>
      <c r="DE464" s="142"/>
      <c r="DF464" s="142"/>
      <c r="DG464" s="142"/>
      <c r="DH464" s="142"/>
      <c r="DI464" s="142"/>
      <c r="DJ464" s="142"/>
      <c r="DK464" s="142"/>
      <c r="DL464" s="142"/>
      <c r="DM464" s="142"/>
      <c r="EG464" s="41"/>
      <c r="EH464" s="41"/>
      <c r="EI464" s="41"/>
      <c r="EJ464" s="41"/>
      <c r="EK464" s="41"/>
      <c r="EL464" s="41"/>
      <c r="EM464" s="141"/>
      <c r="EN464" s="41"/>
      <c r="EW464" s="41"/>
      <c r="EX464" s="41"/>
    </row>
    <row r="465" spans="1:154" s="143" customFormat="1" x14ac:dyDescent="0.2">
      <c r="A465" s="41"/>
      <c r="B465" s="139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  <c r="AM465" s="41"/>
      <c r="AN465" s="41"/>
      <c r="AO465" s="41"/>
      <c r="AP465" s="140"/>
      <c r="AQ465" s="41"/>
      <c r="AR465" s="141"/>
      <c r="AS465" s="117"/>
      <c r="AT465" s="117"/>
      <c r="AU465" s="117"/>
      <c r="AV465" s="142"/>
      <c r="AW465" s="142"/>
      <c r="AX465" s="142"/>
      <c r="AY465" s="142"/>
      <c r="AZ465" s="142"/>
      <c r="BA465" s="142"/>
      <c r="BB465" s="142"/>
      <c r="BC465" s="142"/>
      <c r="BD465" s="142"/>
      <c r="BE465" s="142"/>
      <c r="BF465" s="142"/>
      <c r="BG465" s="142"/>
      <c r="BH465" s="142"/>
      <c r="BI465" s="142"/>
      <c r="BJ465" s="142"/>
      <c r="BK465" s="142"/>
      <c r="BL465" s="142"/>
      <c r="BM465" s="142"/>
      <c r="BN465" s="142"/>
      <c r="BO465" s="142"/>
      <c r="BP465" s="142"/>
      <c r="BQ465" s="142"/>
      <c r="BR465" s="142"/>
      <c r="BS465" s="142"/>
      <c r="BT465" s="142"/>
      <c r="BU465" s="142"/>
      <c r="BV465" s="142"/>
      <c r="BW465" s="142"/>
      <c r="BX465" s="142"/>
      <c r="BY465" s="142"/>
      <c r="BZ465" s="142"/>
      <c r="CA465" s="142"/>
      <c r="CB465" s="142"/>
      <c r="CC465" s="142"/>
      <c r="CD465" s="142"/>
      <c r="CE465" s="142"/>
      <c r="CF465" s="142"/>
      <c r="CG465" s="142"/>
      <c r="CH465" s="142"/>
      <c r="CI465" s="142"/>
      <c r="CJ465" s="142"/>
      <c r="CK465" s="142"/>
      <c r="CL465" s="142"/>
      <c r="CM465" s="142"/>
      <c r="CN465" s="142"/>
      <c r="CO465" s="142"/>
      <c r="CP465" s="142"/>
      <c r="CQ465" s="142"/>
      <c r="CR465" s="142"/>
      <c r="CS465" s="142"/>
      <c r="CT465" s="142"/>
      <c r="CU465" s="142"/>
      <c r="CV465" s="142"/>
      <c r="CW465" s="142"/>
      <c r="CX465" s="142"/>
      <c r="CY465" s="142"/>
      <c r="CZ465" s="142"/>
      <c r="DA465" s="142"/>
      <c r="DB465" s="142"/>
      <c r="DC465" s="142"/>
      <c r="DD465" s="142"/>
      <c r="DE465" s="142"/>
      <c r="DF465" s="142"/>
      <c r="DG465" s="142"/>
      <c r="DH465" s="142"/>
      <c r="DI465" s="142"/>
      <c r="DJ465" s="142"/>
      <c r="DK465" s="142"/>
      <c r="DL465" s="142"/>
      <c r="DM465" s="142"/>
      <c r="EG465" s="41"/>
      <c r="EH465" s="41"/>
      <c r="EI465" s="41"/>
      <c r="EJ465" s="41"/>
      <c r="EK465" s="41"/>
      <c r="EL465" s="41"/>
      <c r="EM465" s="141"/>
      <c r="EN465" s="41"/>
      <c r="EW465" s="41"/>
      <c r="EX465" s="41"/>
    </row>
    <row r="466" spans="1:154" s="143" customFormat="1" x14ac:dyDescent="0.2">
      <c r="A466" s="41"/>
      <c r="B466" s="139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  <c r="AM466" s="41"/>
      <c r="AN466" s="41"/>
      <c r="AO466" s="41"/>
      <c r="AP466" s="140"/>
      <c r="AQ466" s="41"/>
      <c r="AR466" s="141"/>
      <c r="AS466" s="117"/>
      <c r="AT466" s="117"/>
      <c r="AU466" s="117"/>
      <c r="AV466" s="142"/>
      <c r="AW466" s="142"/>
      <c r="AX466" s="142"/>
      <c r="AY466" s="142"/>
      <c r="AZ466" s="142"/>
      <c r="BA466" s="142"/>
      <c r="BB466" s="142"/>
      <c r="BC466" s="142"/>
      <c r="BD466" s="142"/>
      <c r="BE466" s="142"/>
      <c r="BF466" s="142"/>
      <c r="BG466" s="142"/>
      <c r="BH466" s="142"/>
      <c r="BI466" s="142"/>
      <c r="BJ466" s="142"/>
      <c r="BK466" s="142"/>
      <c r="BL466" s="142"/>
      <c r="BM466" s="142"/>
      <c r="BN466" s="142"/>
      <c r="BO466" s="142"/>
      <c r="BP466" s="142"/>
      <c r="BQ466" s="142"/>
      <c r="BR466" s="142"/>
      <c r="BS466" s="142"/>
      <c r="BT466" s="142"/>
      <c r="BU466" s="142"/>
      <c r="BV466" s="142"/>
      <c r="BW466" s="142"/>
      <c r="BX466" s="142"/>
      <c r="BY466" s="142"/>
      <c r="BZ466" s="142"/>
      <c r="CA466" s="142"/>
      <c r="CB466" s="142"/>
      <c r="CC466" s="142"/>
      <c r="CD466" s="142"/>
      <c r="CE466" s="142"/>
      <c r="CF466" s="142"/>
      <c r="CG466" s="142"/>
      <c r="CH466" s="142"/>
      <c r="CI466" s="142"/>
      <c r="CJ466" s="142"/>
      <c r="CK466" s="142"/>
      <c r="CL466" s="142"/>
      <c r="CM466" s="142"/>
      <c r="CN466" s="142"/>
      <c r="CO466" s="142"/>
      <c r="CP466" s="142"/>
      <c r="CQ466" s="142"/>
      <c r="CR466" s="142"/>
      <c r="CS466" s="142"/>
      <c r="CT466" s="142"/>
      <c r="CU466" s="142"/>
      <c r="CV466" s="142"/>
      <c r="CW466" s="142"/>
      <c r="CX466" s="142"/>
      <c r="CY466" s="142"/>
      <c r="CZ466" s="142"/>
      <c r="DA466" s="142"/>
      <c r="DB466" s="142"/>
      <c r="DC466" s="142"/>
      <c r="DD466" s="142"/>
      <c r="DE466" s="142"/>
      <c r="DF466" s="142"/>
      <c r="DG466" s="142"/>
      <c r="DH466" s="142"/>
      <c r="DI466" s="142"/>
      <c r="DJ466" s="142"/>
      <c r="DK466" s="142"/>
      <c r="DL466" s="142"/>
      <c r="DM466" s="142"/>
      <c r="EG466" s="41"/>
      <c r="EH466" s="41"/>
      <c r="EI466" s="41"/>
      <c r="EJ466" s="41"/>
      <c r="EK466" s="41"/>
      <c r="EL466" s="41"/>
      <c r="EM466" s="141"/>
      <c r="EN466" s="41"/>
      <c r="EW466" s="41"/>
      <c r="EX466" s="41"/>
    </row>
    <row r="467" spans="1:154" s="143" customFormat="1" x14ac:dyDescent="0.2">
      <c r="A467" s="41"/>
      <c r="B467" s="139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  <c r="AM467" s="41"/>
      <c r="AN467" s="41"/>
      <c r="AO467" s="41"/>
      <c r="AP467" s="140"/>
      <c r="AQ467" s="41"/>
      <c r="AR467" s="141"/>
      <c r="AS467" s="117"/>
      <c r="AT467" s="117"/>
      <c r="AU467" s="117"/>
      <c r="AV467" s="142"/>
      <c r="AW467" s="142"/>
      <c r="AX467" s="142"/>
      <c r="AY467" s="142"/>
      <c r="AZ467" s="142"/>
      <c r="BA467" s="142"/>
      <c r="BB467" s="142"/>
      <c r="BC467" s="142"/>
      <c r="BD467" s="142"/>
      <c r="BE467" s="142"/>
      <c r="BF467" s="142"/>
      <c r="BG467" s="142"/>
      <c r="BH467" s="142"/>
      <c r="BI467" s="142"/>
      <c r="BJ467" s="142"/>
      <c r="BK467" s="142"/>
      <c r="BL467" s="142"/>
      <c r="BM467" s="142"/>
      <c r="BN467" s="142"/>
      <c r="BO467" s="142"/>
      <c r="BP467" s="142"/>
      <c r="BQ467" s="142"/>
      <c r="BR467" s="142"/>
      <c r="BS467" s="142"/>
      <c r="BT467" s="142"/>
      <c r="BU467" s="142"/>
      <c r="BV467" s="142"/>
      <c r="BW467" s="142"/>
      <c r="BX467" s="142"/>
      <c r="BY467" s="142"/>
      <c r="BZ467" s="142"/>
      <c r="CA467" s="142"/>
      <c r="CB467" s="142"/>
      <c r="CC467" s="142"/>
      <c r="CD467" s="142"/>
      <c r="CE467" s="142"/>
      <c r="CF467" s="142"/>
      <c r="CG467" s="142"/>
      <c r="CH467" s="142"/>
      <c r="CI467" s="142"/>
      <c r="CJ467" s="142"/>
      <c r="CK467" s="142"/>
      <c r="CL467" s="142"/>
      <c r="CM467" s="142"/>
      <c r="CN467" s="142"/>
      <c r="CO467" s="142"/>
      <c r="CP467" s="142"/>
      <c r="CQ467" s="142"/>
      <c r="CR467" s="142"/>
      <c r="CS467" s="142"/>
      <c r="CT467" s="142"/>
      <c r="CU467" s="142"/>
      <c r="CV467" s="142"/>
      <c r="CW467" s="142"/>
      <c r="CX467" s="142"/>
      <c r="CY467" s="142"/>
      <c r="CZ467" s="142"/>
      <c r="DA467" s="142"/>
      <c r="DB467" s="142"/>
      <c r="DC467" s="142"/>
      <c r="DD467" s="142"/>
      <c r="DE467" s="142"/>
      <c r="DF467" s="142"/>
      <c r="DG467" s="142"/>
      <c r="DH467" s="142"/>
      <c r="DI467" s="142"/>
      <c r="DJ467" s="142"/>
      <c r="DK467" s="142"/>
      <c r="DL467" s="142"/>
      <c r="DM467" s="142"/>
      <c r="EG467" s="41"/>
      <c r="EH467" s="41"/>
      <c r="EI467" s="41"/>
      <c r="EJ467" s="41"/>
      <c r="EK467" s="41"/>
      <c r="EL467" s="41"/>
      <c r="EM467" s="141"/>
      <c r="EN467" s="41"/>
      <c r="EW467" s="41"/>
      <c r="EX467" s="41"/>
    </row>
    <row r="468" spans="1:154" s="143" customFormat="1" x14ac:dyDescent="0.2">
      <c r="A468" s="41"/>
      <c r="B468" s="139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  <c r="AM468" s="41"/>
      <c r="AN468" s="41"/>
      <c r="AO468" s="41"/>
      <c r="AP468" s="140"/>
      <c r="AQ468" s="41"/>
      <c r="AR468" s="141"/>
      <c r="AS468" s="117"/>
      <c r="AT468" s="117"/>
      <c r="AU468" s="117"/>
      <c r="AV468" s="142"/>
      <c r="AW468" s="142"/>
      <c r="AX468" s="142"/>
      <c r="AY468" s="142"/>
      <c r="AZ468" s="142"/>
      <c r="BA468" s="142"/>
      <c r="BB468" s="142"/>
      <c r="BC468" s="142"/>
      <c r="BD468" s="142"/>
      <c r="BE468" s="142"/>
      <c r="BF468" s="142"/>
      <c r="BG468" s="142"/>
      <c r="BH468" s="142"/>
      <c r="BI468" s="142"/>
      <c r="BJ468" s="142"/>
      <c r="BK468" s="142"/>
      <c r="BL468" s="142"/>
      <c r="BM468" s="142"/>
      <c r="BN468" s="142"/>
      <c r="BO468" s="142"/>
      <c r="BP468" s="142"/>
      <c r="BQ468" s="142"/>
      <c r="BR468" s="142"/>
      <c r="BS468" s="142"/>
      <c r="BT468" s="142"/>
      <c r="BU468" s="142"/>
      <c r="BV468" s="142"/>
      <c r="BW468" s="142"/>
      <c r="BX468" s="142"/>
      <c r="BY468" s="142"/>
      <c r="BZ468" s="142"/>
      <c r="CA468" s="142"/>
      <c r="CB468" s="142"/>
      <c r="CC468" s="142"/>
      <c r="CD468" s="142"/>
      <c r="CE468" s="142"/>
      <c r="CF468" s="142"/>
      <c r="CG468" s="142"/>
      <c r="CH468" s="142"/>
      <c r="CI468" s="142"/>
      <c r="CJ468" s="142"/>
      <c r="CK468" s="142"/>
      <c r="CL468" s="142"/>
      <c r="CM468" s="142"/>
      <c r="CN468" s="142"/>
      <c r="CO468" s="142"/>
      <c r="CP468" s="142"/>
      <c r="CQ468" s="142"/>
      <c r="CR468" s="142"/>
      <c r="CS468" s="142"/>
      <c r="CT468" s="142"/>
      <c r="CU468" s="142"/>
      <c r="CV468" s="142"/>
      <c r="CW468" s="142"/>
      <c r="CX468" s="142"/>
      <c r="CY468" s="142"/>
      <c r="CZ468" s="142"/>
      <c r="DA468" s="142"/>
      <c r="DB468" s="142"/>
      <c r="DC468" s="142"/>
      <c r="DD468" s="142"/>
      <c r="DE468" s="142"/>
      <c r="DF468" s="142"/>
      <c r="DG468" s="142"/>
      <c r="DH468" s="142"/>
      <c r="DI468" s="142"/>
      <c r="DJ468" s="142"/>
      <c r="DK468" s="142"/>
      <c r="DL468" s="142"/>
      <c r="DM468" s="142"/>
      <c r="EG468" s="41"/>
      <c r="EH468" s="41"/>
      <c r="EI468" s="41"/>
      <c r="EJ468" s="41"/>
      <c r="EK468" s="41"/>
      <c r="EL468" s="41"/>
      <c r="EM468" s="141"/>
      <c r="EN468" s="41"/>
      <c r="EW468" s="41"/>
      <c r="EX468" s="41"/>
    </row>
    <row r="469" spans="1:154" s="143" customFormat="1" x14ac:dyDescent="0.2">
      <c r="A469" s="41"/>
      <c r="B469" s="139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  <c r="AM469" s="41"/>
      <c r="AN469" s="41"/>
      <c r="AO469" s="41"/>
      <c r="AP469" s="140"/>
      <c r="AQ469" s="41"/>
      <c r="AR469" s="141"/>
      <c r="AS469" s="117"/>
      <c r="AT469" s="117"/>
      <c r="AU469" s="117"/>
      <c r="AV469" s="142"/>
      <c r="AW469" s="142"/>
      <c r="AX469" s="142"/>
      <c r="AY469" s="142"/>
      <c r="AZ469" s="142"/>
      <c r="BA469" s="142"/>
      <c r="BB469" s="142"/>
      <c r="BC469" s="142"/>
      <c r="BD469" s="142"/>
      <c r="BE469" s="142"/>
      <c r="BF469" s="142"/>
      <c r="BG469" s="142"/>
      <c r="BH469" s="142"/>
      <c r="BI469" s="142"/>
      <c r="BJ469" s="142"/>
      <c r="BK469" s="142"/>
      <c r="BL469" s="142"/>
      <c r="BM469" s="142"/>
      <c r="BN469" s="142"/>
      <c r="BO469" s="142"/>
      <c r="BP469" s="142"/>
      <c r="BQ469" s="142"/>
      <c r="BR469" s="142"/>
      <c r="BS469" s="142"/>
      <c r="BT469" s="142"/>
      <c r="BU469" s="142"/>
      <c r="BV469" s="142"/>
      <c r="BW469" s="142"/>
      <c r="BX469" s="142"/>
      <c r="BY469" s="142"/>
      <c r="BZ469" s="142"/>
      <c r="CA469" s="142"/>
      <c r="CB469" s="142"/>
      <c r="CC469" s="142"/>
      <c r="CD469" s="142"/>
      <c r="CE469" s="142"/>
      <c r="CF469" s="142"/>
      <c r="CG469" s="142"/>
      <c r="CH469" s="142"/>
      <c r="CI469" s="142"/>
      <c r="CJ469" s="142"/>
      <c r="CK469" s="142"/>
      <c r="CL469" s="142"/>
      <c r="CM469" s="142"/>
      <c r="CN469" s="142"/>
      <c r="CO469" s="142"/>
      <c r="CP469" s="142"/>
      <c r="CQ469" s="142"/>
      <c r="CR469" s="142"/>
      <c r="CS469" s="142"/>
      <c r="CT469" s="142"/>
      <c r="CU469" s="142"/>
      <c r="CV469" s="142"/>
      <c r="CW469" s="142"/>
      <c r="CX469" s="142"/>
      <c r="CY469" s="142"/>
      <c r="CZ469" s="142"/>
      <c r="DA469" s="142"/>
      <c r="DB469" s="142"/>
      <c r="DC469" s="142"/>
      <c r="DD469" s="142"/>
      <c r="DE469" s="142"/>
      <c r="DF469" s="142"/>
      <c r="DG469" s="142"/>
      <c r="DH469" s="142"/>
      <c r="DI469" s="142"/>
      <c r="DJ469" s="142"/>
      <c r="DK469" s="142"/>
      <c r="DL469" s="142"/>
      <c r="DM469" s="142"/>
      <c r="EG469" s="41"/>
      <c r="EH469" s="41"/>
      <c r="EI469" s="41"/>
      <c r="EJ469" s="41"/>
      <c r="EK469" s="41"/>
      <c r="EL469" s="41"/>
      <c r="EM469" s="141"/>
      <c r="EN469" s="41"/>
      <c r="EW469" s="41"/>
      <c r="EX469" s="41"/>
    </row>
    <row r="470" spans="1:154" s="143" customFormat="1" x14ac:dyDescent="0.2">
      <c r="A470" s="41"/>
      <c r="B470" s="139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  <c r="AN470" s="41"/>
      <c r="AO470" s="41"/>
      <c r="AP470" s="140"/>
      <c r="AQ470" s="41"/>
      <c r="AR470" s="141"/>
      <c r="AS470" s="117"/>
      <c r="AT470" s="117"/>
      <c r="AU470" s="117"/>
      <c r="AV470" s="142"/>
      <c r="AW470" s="142"/>
      <c r="AX470" s="142"/>
      <c r="AY470" s="142"/>
      <c r="AZ470" s="142"/>
      <c r="BA470" s="142"/>
      <c r="BB470" s="142"/>
      <c r="BC470" s="142"/>
      <c r="BD470" s="142"/>
      <c r="BE470" s="142"/>
      <c r="BF470" s="142"/>
      <c r="BG470" s="142"/>
      <c r="BH470" s="142"/>
      <c r="BI470" s="142"/>
      <c r="BJ470" s="142"/>
      <c r="BK470" s="142"/>
      <c r="BL470" s="142"/>
      <c r="BM470" s="142"/>
      <c r="BN470" s="142"/>
      <c r="BO470" s="142"/>
      <c r="BP470" s="142"/>
      <c r="BQ470" s="142"/>
      <c r="BR470" s="142"/>
      <c r="BS470" s="142"/>
      <c r="BT470" s="142"/>
      <c r="BU470" s="142"/>
      <c r="BV470" s="142"/>
      <c r="BW470" s="142"/>
      <c r="BX470" s="142"/>
      <c r="BY470" s="142"/>
      <c r="BZ470" s="142"/>
      <c r="CA470" s="142"/>
      <c r="CB470" s="142"/>
      <c r="CC470" s="142"/>
      <c r="CD470" s="142"/>
      <c r="CE470" s="142"/>
      <c r="CF470" s="142"/>
      <c r="CG470" s="142"/>
      <c r="CH470" s="142"/>
      <c r="CI470" s="142"/>
      <c r="CJ470" s="142"/>
      <c r="CK470" s="142"/>
      <c r="CL470" s="142"/>
      <c r="CM470" s="142"/>
      <c r="CN470" s="142"/>
      <c r="CO470" s="142"/>
      <c r="CP470" s="142"/>
      <c r="CQ470" s="142"/>
      <c r="CR470" s="142"/>
      <c r="CS470" s="142"/>
      <c r="CT470" s="142"/>
      <c r="CU470" s="142"/>
      <c r="CV470" s="142"/>
      <c r="CW470" s="142"/>
      <c r="CX470" s="142"/>
      <c r="CY470" s="142"/>
      <c r="CZ470" s="142"/>
      <c r="DA470" s="142"/>
      <c r="DB470" s="142"/>
      <c r="DC470" s="142"/>
      <c r="DD470" s="142"/>
      <c r="DE470" s="142"/>
      <c r="DF470" s="142"/>
      <c r="DG470" s="142"/>
      <c r="DH470" s="142"/>
      <c r="DI470" s="142"/>
      <c r="DJ470" s="142"/>
      <c r="DK470" s="142"/>
      <c r="DL470" s="142"/>
      <c r="DM470" s="142"/>
      <c r="EG470" s="41"/>
      <c r="EH470" s="41"/>
      <c r="EI470" s="41"/>
      <c r="EJ470" s="41"/>
      <c r="EK470" s="41"/>
      <c r="EL470" s="41"/>
      <c r="EM470" s="141"/>
      <c r="EN470" s="41"/>
      <c r="EW470" s="41"/>
      <c r="EX470" s="41"/>
    </row>
    <row r="471" spans="1:154" s="143" customFormat="1" x14ac:dyDescent="0.2">
      <c r="A471" s="41"/>
      <c r="B471" s="139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  <c r="AH471" s="41"/>
      <c r="AI471" s="41"/>
      <c r="AJ471" s="41"/>
      <c r="AK471" s="41"/>
      <c r="AL471" s="41"/>
      <c r="AM471" s="41"/>
      <c r="AN471" s="41"/>
      <c r="AO471" s="41"/>
      <c r="AP471" s="140"/>
      <c r="AQ471" s="41"/>
      <c r="AR471" s="141"/>
      <c r="AS471" s="117"/>
      <c r="AT471" s="117"/>
      <c r="AU471" s="117"/>
      <c r="AV471" s="142"/>
      <c r="AW471" s="142"/>
      <c r="AX471" s="142"/>
      <c r="AY471" s="142"/>
      <c r="AZ471" s="142"/>
      <c r="BA471" s="142"/>
      <c r="BB471" s="142"/>
      <c r="BC471" s="142"/>
      <c r="BD471" s="142"/>
      <c r="BE471" s="142"/>
      <c r="BF471" s="142"/>
      <c r="BG471" s="142"/>
      <c r="BH471" s="142"/>
      <c r="BI471" s="142"/>
      <c r="BJ471" s="142"/>
      <c r="BK471" s="142"/>
      <c r="BL471" s="142"/>
      <c r="BM471" s="142"/>
      <c r="BN471" s="142"/>
      <c r="BO471" s="142"/>
      <c r="BP471" s="142"/>
      <c r="BQ471" s="142"/>
      <c r="BR471" s="142"/>
      <c r="BS471" s="142"/>
      <c r="BT471" s="142"/>
      <c r="BU471" s="142"/>
      <c r="BV471" s="142"/>
      <c r="BW471" s="142"/>
      <c r="BX471" s="142"/>
      <c r="BY471" s="142"/>
      <c r="BZ471" s="142"/>
      <c r="CA471" s="142"/>
      <c r="CB471" s="142"/>
      <c r="CC471" s="142"/>
      <c r="CD471" s="142"/>
      <c r="CE471" s="142"/>
      <c r="CF471" s="142"/>
      <c r="CG471" s="142"/>
      <c r="CH471" s="142"/>
      <c r="CI471" s="142"/>
      <c r="CJ471" s="142"/>
      <c r="CK471" s="142"/>
      <c r="CL471" s="142"/>
      <c r="CM471" s="142"/>
      <c r="CN471" s="142"/>
      <c r="CO471" s="142"/>
      <c r="CP471" s="142"/>
      <c r="CQ471" s="142"/>
      <c r="CR471" s="142"/>
      <c r="CS471" s="142"/>
      <c r="CT471" s="142"/>
      <c r="CU471" s="142"/>
      <c r="CV471" s="142"/>
      <c r="CW471" s="142"/>
      <c r="CX471" s="142"/>
      <c r="CY471" s="142"/>
      <c r="CZ471" s="142"/>
      <c r="DA471" s="142"/>
      <c r="DB471" s="142"/>
      <c r="DC471" s="142"/>
      <c r="DD471" s="142"/>
      <c r="DE471" s="142"/>
      <c r="DF471" s="142"/>
      <c r="DG471" s="142"/>
      <c r="DH471" s="142"/>
      <c r="DI471" s="142"/>
      <c r="DJ471" s="142"/>
      <c r="DK471" s="142"/>
      <c r="DL471" s="142"/>
      <c r="DM471" s="142"/>
      <c r="EG471" s="41"/>
      <c r="EH471" s="41"/>
      <c r="EI471" s="41"/>
      <c r="EJ471" s="41"/>
      <c r="EK471" s="41"/>
      <c r="EL471" s="41"/>
      <c r="EM471" s="141"/>
      <c r="EN471" s="41"/>
      <c r="EW471" s="41"/>
      <c r="EX471" s="41"/>
    </row>
    <row r="472" spans="1:154" s="143" customFormat="1" x14ac:dyDescent="0.2">
      <c r="A472" s="41"/>
      <c r="B472" s="139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  <c r="AH472" s="41"/>
      <c r="AI472" s="41"/>
      <c r="AJ472" s="41"/>
      <c r="AK472" s="41"/>
      <c r="AL472" s="41"/>
      <c r="AM472" s="41"/>
      <c r="AN472" s="41"/>
      <c r="AO472" s="41"/>
      <c r="AP472" s="140"/>
      <c r="AQ472" s="41"/>
      <c r="AR472" s="141"/>
      <c r="AS472" s="117"/>
      <c r="AT472" s="117"/>
      <c r="AU472" s="117"/>
      <c r="AV472" s="142"/>
      <c r="AW472" s="142"/>
      <c r="AX472" s="142"/>
      <c r="AY472" s="142"/>
      <c r="AZ472" s="142"/>
      <c r="BA472" s="142"/>
      <c r="BB472" s="142"/>
      <c r="BC472" s="142"/>
      <c r="BD472" s="142"/>
      <c r="BE472" s="142"/>
      <c r="BF472" s="142"/>
      <c r="BG472" s="142"/>
      <c r="BH472" s="142"/>
      <c r="BI472" s="142"/>
      <c r="BJ472" s="142"/>
      <c r="BK472" s="142"/>
      <c r="BL472" s="142"/>
      <c r="BM472" s="142"/>
      <c r="BN472" s="142"/>
      <c r="BO472" s="142"/>
      <c r="BP472" s="142"/>
      <c r="BQ472" s="142"/>
      <c r="BR472" s="142"/>
      <c r="BS472" s="142"/>
      <c r="BT472" s="142"/>
      <c r="BU472" s="142"/>
      <c r="BV472" s="142"/>
      <c r="BW472" s="142"/>
      <c r="BX472" s="142"/>
      <c r="BY472" s="142"/>
      <c r="BZ472" s="142"/>
      <c r="CA472" s="142"/>
      <c r="CB472" s="142"/>
      <c r="CC472" s="142"/>
      <c r="CD472" s="142"/>
      <c r="CE472" s="142"/>
      <c r="CF472" s="142"/>
      <c r="CG472" s="142"/>
      <c r="CH472" s="142"/>
      <c r="CI472" s="142"/>
      <c r="CJ472" s="142"/>
      <c r="CK472" s="142"/>
      <c r="CL472" s="142"/>
      <c r="CM472" s="142"/>
      <c r="CN472" s="142"/>
      <c r="CO472" s="142"/>
      <c r="CP472" s="142"/>
      <c r="CQ472" s="142"/>
      <c r="CR472" s="142"/>
      <c r="CS472" s="142"/>
      <c r="CT472" s="142"/>
      <c r="CU472" s="142"/>
      <c r="CV472" s="142"/>
      <c r="CW472" s="142"/>
      <c r="CX472" s="142"/>
      <c r="CY472" s="142"/>
      <c r="CZ472" s="142"/>
      <c r="DA472" s="142"/>
      <c r="DB472" s="142"/>
      <c r="DC472" s="142"/>
      <c r="DD472" s="142"/>
      <c r="DE472" s="142"/>
      <c r="DF472" s="142"/>
      <c r="DG472" s="142"/>
      <c r="DH472" s="142"/>
      <c r="DI472" s="142"/>
      <c r="DJ472" s="142"/>
      <c r="DK472" s="142"/>
      <c r="DL472" s="142"/>
      <c r="DM472" s="142"/>
      <c r="EG472" s="41"/>
      <c r="EH472" s="41"/>
      <c r="EI472" s="41"/>
      <c r="EJ472" s="41"/>
      <c r="EK472" s="41"/>
      <c r="EL472" s="41"/>
      <c r="EM472" s="141"/>
      <c r="EN472" s="41"/>
      <c r="EW472" s="41"/>
      <c r="EX472" s="41"/>
    </row>
    <row r="473" spans="1:154" s="143" customFormat="1" x14ac:dyDescent="0.2">
      <c r="A473" s="41"/>
      <c r="B473" s="139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  <c r="AP473" s="140"/>
      <c r="AQ473" s="41"/>
      <c r="AR473" s="141"/>
      <c r="AS473" s="117"/>
      <c r="AT473" s="117"/>
      <c r="AU473" s="117"/>
      <c r="AV473" s="142"/>
      <c r="AW473" s="142"/>
      <c r="AX473" s="142"/>
      <c r="AY473" s="142"/>
      <c r="AZ473" s="142"/>
      <c r="BA473" s="142"/>
      <c r="BB473" s="142"/>
      <c r="BC473" s="142"/>
      <c r="BD473" s="142"/>
      <c r="BE473" s="142"/>
      <c r="BF473" s="142"/>
      <c r="BG473" s="142"/>
      <c r="BH473" s="142"/>
      <c r="BI473" s="142"/>
      <c r="BJ473" s="142"/>
      <c r="BK473" s="142"/>
      <c r="BL473" s="142"/>
      <c r="BM473" s="142"/>
      <c r="BN473" s="142"/>
      <c r="BO473" s="142"/>
      <c r="BP473" s="142"/>
      <c r="BQ473" s="142"/>
      <c r="BR473" s="142"/>
      <c r="BS473" s="142"/>
      <c r="BT473" s="142"/>
      <c r="BU473" s="142"/>
      <c r="BV473" s="142"/>
      <c r="BW473" s="142"/>
      <c r="BX473" s="142"/>
      <c r="BY473" s="142"/>
      <c r="BZ473" s="142"/>
      <c r="CA473" s="142"/>
      <c r="CB473" s="142"/>
      <c r="CC473" s="142"/>
      <c r="CD473" s="142"/>
      <c r="CE473" s="142"/>
      <c r="CF473" s="142"/>
      <c r="CG473" s="142"/>
      <c r="CH473" s="142"/>
      <c r="CI473" s="142"/>
      <c r="CJ473" s="142"/>
      <c r="CK473" s="142"/>
      <c r="CL473" s="142"/>
      <c r="CM473" s="142"/>
      <c r="CN473" s="142"/>
      <c r="CO473" s="142"/>
      <c r="CP473" s="142"/>
      <c r="CQ473" s="142"/>
      <c r="CR473" s="142"/>
      <c r="CS473" s="142"/>
      <c r="CT473" s="142"/>
      <c r="CU473" s="142"/>
      <c r="CV473" s="142"/>
      <c r="CW473" s="142"/>
      <c r="CX473" s="142"/>
      <c r="CY473" s="142"/>
      <c r="CZ473" s="142"/>
      <c r="DA473" s="142"/>
      <c r="DB473" s="142"/>
      <c r="DC473" s="142"/>
      <c r="DD473" s="142"/>
      <c r="DE473" s="142"/>
      <c r="DF473" s="142"/>
      <c r="DG473" s="142"/>
      <c r="DH473" s="142"/>
      <c r="DI473" s="142"/>
      <c r="DJ473" s="142"/>
      <c r="DK473" s="142"/>
      <c r="DL473" s="142"/>
      <c r="DM473" s="142"/>
      <c r="EG473" s="41"/>
      <c r="EH473" s="41"/>
      <c r="EI473" s="41"/>
      <c r="EJ473" s="41"/>
      <c r="EK473" s="41"/>
      <c r="EL473" s="41"/>
      <c r="EM473" s="141"/>
      <c r="EN473" s="41"/>
      <c r="EW473" s="41"/>
      <c r="EX473" s="41"/>
    </row>
    <row r="474" spans="1:154" s="143" customFormat="1" x14ac:dyDescent="0.2">
      <c r="A474" s="41"/>
      <c r="B474" s="139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  <c r="AP474" s="140"/>
      <c r="AQ474" s="41"/>
      <c r="AR474" s="141"/>
      <c r="AS474" s="117"/>
      <c r="AT474" s="117"/>
      <c r="AU474" s="117"/>
      <c r="AV474" s="142"/>
      <c r="AW474" s="142"/>
      <c r="AX474" s="142"/>
      <c r="AY474" s="142"/>
      <c r="AZ474" s="142"/>
      <c r="BA474" s="142"/>
      <c r="BB474" s="142"/>
      <c r="BC474" s="142"/>
      <c r="BD474" s="142"/>
      <c r="BE474" s="142"/>
      <c r="BF474" s="142"/>
      <c r="BG474" s="142"/>
      <c r="BH474" s="142"/>
      <c r="BI474" s="142"/>
      <c r="BJ474" s="142"/>
      <c r="BK474" s="142"/>
      <c r="BL474" s="142"/>
      <c r="BM474" s="142"/>
      <c r="BN474" s="142"/>
      <c r="BO474" s="142"/>
      <c r="BP474" s="142"/>
      <c r="BQ474" s="142"/>
      <c r="BR474" s="142"/>
      <c r="BS474" s="142"/>
      <c r="BT474" s="142"/>
      <c r="BU474" s="142"/>
      <c r="BV474" s="142"/>
      <c r="BW474" s="142"/>
      <c r="BX474" s="142"/>
      <c r="BY474" s="142"/>
      <c r="BZ474" s="142"/>
      <c r="CA474" s="142"/>
      <c r="CB474" s="142"/>
      <c r="CC474" s="142"/>
      <c r="CD474" s="142"/>
      <c r="CE474" s="142"/>
      <c r="CF474" s="142"/>
      <c r="CG474" s="142"/>
      <c r="CH474" s="142"/>
      <c r="CI474" s="142"/>
      <c r="CJ474" s="142"/>
      <c r="CK474" s="142"/>
      <c r="CL474" s="142"/>
      <c r="CM474" s="142"/>
      <c r="CN474" s="142"/>
      <c r="CO474" s="142"/>
      <c r="CP474" s="142"/>
      <c r="CQ474" s="142"/>
      <c r="CR474" s="142"/>
      <c r="CS474" s="142"/>
      <c r="CT474" s="142"/>
      <c r="CU474" s="142"/>
      <c r="CV474" s="142"/>
      <c r="CW474" s="142"/>
      <c r="CX474" s="142"/>
      <c r="CY474" s="142"/>
      <c r="CZ474" s="142"/>
      <c r="DA474" s="142"/>
      <c r="DB474" s="142"/>
      <c r="DC474" s="142"/>
      <c r="DD474" s="142"/>
      <c r="DE474" s="142"/>
      <c r="DF474" s="142"/>
      <c r="DG474" s="142"/>
      <c r="DH474" s="142"/>
      <c r="DI474" s="142"/>
      <c r="DJ474" s="142"/>
      <c r="DK474" s="142"/>
      <c r="DL474" s="142"/>
      <c r="DM474" s="142"/>
      <c r="EG474" s="41"/>
      <c r="EH474" s="41"/>
      <c r="EI474" s="41"/>
      <c r="EJ474" s="41"/>
      <c r="EK474" s="41"/>
      <c r="EL474" s="41"/>
      <c r="EM474" s="141"/>
      <c r="EN474" s="41"/>
      <c r="EW474" s="41"/>
      <c r="EX474" s="41"/>
    </row>
    <row r="475" spans="1:154" s="143" customFormat="1" x14ac:dyDescent="0.2">
      <c r="A475" s="41"/>
      <c r="B475" s="139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  <c r="AP475" s="140"/>
      <c r="AQ475" s="41"/>
      <c r="AR475" s="141"/>
      <c r="AS475" s="117"/>
      <c r="AT475" s="117"/>
      <c r="AU475" s="117"/>
      <c r="AV475" s="142"/>
      <c r="AW475" s="142"/>
      <c r="AX475" s="142"/>
      <c r="AY475" s="142"/>
      <c r="AZ475" s="142"/>
      <c r="BA475" s="142"/>
      <c r="BB475" s="142"/>
      <c r="BC475" s="142"/>
      <c r="BD475" s="142"/>
      <c r="BE475" s="142"/>
      <c r="BF475" s="142"/>
      <c r="BG475" s="142"/>
      <c r="BH475" s="142"/>
      <c r="BI475" s="142"/>
      <c r="BJ475" s="142"/>
      <c r="BK475" s="142"/>
      <c r="BL475" s="142"/>
      <c r="BM475" s="142"/>
      <c r="BN475" s="142"/>
      <c r="BO475" s="142"/>
      <c r="BP475" s="142"/>
      <c r="BQ475" s="142"/>
      <c r="BR475" s="142"/>
      <c r="BS475" s="142"/>
      <c r="BT475" s="142"/>
      <c r="BU475" s="142"/>
      <c r="BV475" s="142"/>
      <c r="BW475" s="142"/>
      <c r="BX475" s="142"/>
      <c r="BY475" s="142"/>
      <c r="BZ475" s="142"/>
      <c r="CA475" s="142"/>
      <c r="CB475" s="142"/>
      <c r="CC475" s="142"/>
      <c r="CD475" s="142"/>
      <c r="CE475" s="142"/>
      <c r="CF475" s="142"/>
      <c r="CG475" s="142"/>
      <c r="CH475" s="142"/>
      <c r="CI475" s="142"/>
      <c r="CJ475" s="142"/>
      <c r="CK475" s="142"/>
      <c r="CL475" s="142"/>
      <c r="CM475" s="142"/>
      <c r="CN475" s="142"/>
      <c r="CO475" s="142"/>
      <c r="CP475" s="142"/>
      <c r="CQ475" s="142"/>
      <c r="CR475" s="142"/>
      <c r="CS475" s="142"/>
      <c r="CT475" s="142"/>
      <c r="CU475" s="142"/>
      <c r="CV475" s="142"/>
      <c r="CW475" s="142"/>
      <c r="CX475" s="142"/>
      <c r="CY475" s="142"/>
      <c r="CZ475" s="142"/>
      <c r="DA475" s="142"/>
      <c r="DB475" s="142"/>
      <c r="DC475" s="142"/>
      <c r="DD475" s="142"/>
      <c r="DE475" s="142"/>
      <c r="DF475" s="142"/>
      <c r="DG475" s="142"/>
      <c r="DH475" s="142"/>
      <c r="DI475" s="142"/>
      <c r="DJ475" s="142"/>
      <c r="DK475" s="142"/>
      <c r="DL475" s="142"/>
      <c r="DM475" s="142"/>
      <c r="EG475" s="41"/>
      <c r="EH475" s="41"/>
      <c r="EI475" s="41"/>
      <c r="EJ475" s="41"/>
      <c r="EK475" s="41"/>
      <c r="EL475" s="41"/>
      <c r="EM475" s="141"/>
      <c r="EN475" s="41"/>
      <c r="EW475" s="41"/>
      <c r="EX475" s="41"/>
    </row>
    <row r="476" spans="1:154" s="143" customFormat="1" x14ac:dyDescent="0.2">
      <c r="A476" s="41"/>
      <c r="B476" s="139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  <c r="AN476" s="41"/>
      <c r="AO476" s="41"/>
      <c r="AP476" s="140"/>
      <c r="AQ476" s="41"/>
      <c r="AR476" s="141"/>
      <c r="AS476" s="117"/>
      <c r="AT476" s="117"/>
      <c r="AU476" s="117"/>
      <c r="AV476" s="142"/>
      <c r="AW476" s="142"/>
      <c r="AX476" s="142"/>
      <c r="AY476" s="142"/>
      <c r="AZ476" s="142"/>
      <c r="BA476" s="142"/>
      <c r="BB476" s="142"/>
      <c r="BC476" s="142"/>
      <c r="BD476" s="142"/>
      <c r="BE476" s="142"/>
      <c r="BF476" s="142"/>
      <c r="BG476" s="142"/>
      <c r="BH476" s="142"/>
      <c r="BI476" s="142"/>
      <c r="BJ476" s="142"/>
      <c r="BK476" s="142"/>
      <c r="BL476" s="142"/>
      <c r="BM476" s="142"/>
      <c r="BN476" s="142"/>
      <c r="BO476" s="142"/>
      <c r="BP476" s="142"/>
      <c r="BQ476" s="142"/>
      <c r="BR476" s="142"/>
      <c r="BS476" s="142"/>
      <c r="BT476" s="142"/>
      <c r="BU476" s="142"/>
      <c r="BV476" s="142"/>
      <c r="BW476" s="142"/>
      <c r="BX476" s="142"/>
      <c r="BY476" s="142"/>
      <c r="BZ476" s="142"/>
      <c r="CA476" s="142"/>
      <c r="CB476" s="142"/>
      <c r="CC476" s="142"/>
      <c r="CD476" s="142"/>
      <c r="CE476" s="142"/>
      <c r="CF476" s="142"/>
      <c r="CG476" s="142"/>
      <c r="CH476" s="142"/>
      <c r="CI476" s="142"/>
      <c r="CJ476" s="142"/>
      <c r="CK476" s="142"/>
      <c r="CL476" s="142"/>
      <c r="CM476" s="142"/>
      <c r="CN476" s="142"/>
      <c r="CO476" s="142"/>
      <c r="CP476" s="142"/>
      <c r="CQ476" s="142"/>
      <c r="CR476" s="142"/>
      <c r="CS476" s="142"/>
      <c r="CT476" s="142"/>
      <c r="CU476" s="142"/>
      <c r="CV476" s="142"/>
      <c r="CW476" s="142"/>
      <c r="CX476" s="142"/>
      <c r="CY476" s="142"/>
      <c r="CZ476" s="142"/>
      <c r="DA476" s="142"/>
      <c r="DB476" s="142"/>
      <c r="DC476" s="142"/>
      <c r="DD476" s="142"/>
      <c r="DE476" s="142"/>
      <c r="DF476" s="142"/>
      <c r="DG476" s="142"/>
      <c r="DH476" s="142"/>
      <c r="DI476" s="142"/>
      <c r="DJ476" s="142"/>
      <c r="DK476" s="142"/>
      <c r="DL476" s="142"/>
      <c r="DM476" s="142"/>
      <c r="EG476" s="41"/>
      <c r="EH476" s="41"/>
      <c r="EI476" s="41"/>
      <c r="EJ476" s="41"/>
      <c r="EK476" s="41"/>
      <c r="EL476" s="41"/>
      <c r="EM476" s="141"/>
      <c r="EN476" s="41"/>
      <c r="EW476" s="41"/>
      <c r="EX476" s="41"/>
    </row>
    <row r="477" spans="1:154" s="143" customFormat="1" x14ac:dyDescent="0.2">
      <c r="A477" s="41"/>
      <c r="B477" s="139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  <c r="AN477" s="41"/>
      <c r="AO477" s="41"/>
      <c r="AP477" s="140"/>
      <c r="AQ477" s="41"/>
      <c r="AR477" s="141"/>
      <c r="AS477" s="117"/>
      <c r="AT477" s="117"/>
      <c r="AU477" s="117"/>
      <c r="AV477" s="142"/>
      <c r="AW477" s="142"/>
      <c r="AX477" s="142"/>
      <c r="AY477" s="142"/>
      <c r="AZ477" s="142"/>
      <c r="BA477" s="142"/>
      <c r="BB477" s="142"/>
      <c r="BC477" s="142"/>
      <c r="BD477" s="142"/>
      <c r="BE477" s="142"/>
      <c r="BF477" s="142"/>
      <c r="BG477" s="142"/>
      <c r="BH477" s="142"/>
      <c r="BI477" s="142"/>
      <c r="BJ477" s="142"/>
      <c r="BK477" s="142"/>
      <c r="BL477" s="142"/>
      <c r="BM477" s="142"/>
      <c r="BN477" s="142"/>
      <c r="BO477" s="142"/>
      <c r="BP477" s="142"/>
      <c r="BQ477" s="142"/>
      <c r="BR477" s="142"/>
      <c r="BS477" s="142"/>
      <c r="BT477" s="142"/>
      <c r="BU477" s="142"/>
      <c r="BV477" s="142"/>
      <c r="BW477" s="142"/>
      <c r="BX477" s="142"/>
      <c r="BY477" s="142"/>
      <c r="BZ477" s="142"/>
      <c r="CA477" s="142"/>
      <c r="CB477" s="142"/>
      <c r="CC477" s="142"/>
      <c r="CD477" s="142"/>
      <c r="CE477" s="142"/>
      <c r="CF477" s="142"/>
      <c r="CG477" s="142"/>
      <c r="CH477" s="142"/>
      <c r="CI477" s="142"/>
      <c r="CJ477" s="142"/>
      <c r="CK477" s="142"/>
      <c r="CL477" s="142"/>
      <c r="CM477" s="142"/>
      <c r="CN477" s="142"/>
      <c r="CO477" s="142"/>
      <c r="CP477" s="142"/>
      <c r="CQ477" s="142"/>
      <c r="CR477" s="142"/>
      <c r="CS477" s="142"/>
      <c r="CT477" s="142"/>
      <c r="CU477" s="142"/>
      <c r="CV477" s="142"/>
      <c r="CW477" s="142"/>
      <c r="CX477" s="142"/>
      <c r="CY477" s="142"/>
      <c r="CZ477" s="142"/>
      <c r="DA477" s="142"/>
      <c r="DB477" s="142"/>
      <c r="DC477" s="142"/>
      <c r="DD477" s="142"/>
      <c r="DE477" s="142"/>
      <c r="DF477" s="142"/>
      <c r="DG477" s="142"/>
      <c r="DH477" s="142"/>
      <c r="DI477" s="142"/>
      <c r="DJ477" s="142"/>
      <c r="DK477" s="142"/>
      <c r="DL477" s="142"/>
      <c r="DM477" s="142"/>
      <c r="EG477" s="41"/>
      <c r="EH477" s="41"/>
      <c r="EI477" s="41"/>
      <c r="EJ477" s="41"/>
      <c r="EK477" s="41"/>
      <c r="EL477" s="41"/>
      <c r="EM477" s="141"/>
      <c r="EN477" s="41"/>
      <c r="EW477" s="41"/>
      <c r="EX477" s="41"/>
    </row>
    <row r="478" spans="1:154" s="143" customFormat="1" x14ac:dyDescent="0.2">
      <c r="A478" s="41"/>
      <c r="B478" s="139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  <c r="AH478" s="41"/>
      <c r="AI478" s="41"/>
      <c r="AJ478" s="41"/>
      <c r="AK478" s="41"/>
      <c r="AL478" s="41"/>
      <c r="AM478" s="41"/>
      <c r="AN478" s="41"/>
      <c r="AO478" s="41"/>
      <c r="AP478" s="140"/>
      <c r="AQ478" s="41"/>
      <c r="AR478" s="141"/>
      <c r="AS478" s="117"/>
      <c r="AT478" s="117"/>
      <c r="AU478" s="117"/>
      <c r="AV478" s="142"/>
      <c r="AW478" s="142"/>
      <c r="AX478" s="142"/>
      <c r="AY478" s="142"/>
      <c r="AZ478" s="142"/>
      <c r="BA478" s="142"/>
      <c r="BB478" s="142"/>
      <c r="BC478" s="142"/>
      <c r="BD478" s="142"/>
      <c r="BE478" s="142"/>
      <c r="BF478" s="142"/>
      <c r="BG478" s="142"/>
      <c r="BH478" s="142"/>
      <c r="BI478" s="142"/>
      <c r="BJ478" s="142"/>
      <c r="BK478" s="142"/>
      <c r="BL478" s="142"/>
      <c r="BM478" s="142"/>
      <c r="BN478" s="142"/>
      <c r="BO478" s="142"/>
      <c r="BP478" s="142"/>
      <c r="BQ478" s="142"/>
      <c r="BR478" s="142"/>
      <c r="BS478" s="142"/>
      <c r="BT478" s="142"/>
      <c r="BU478" s="142"/>
      <c r="BV478" s="142"/>
      <c r="BW478" s="142"/>
      <c r="BX478" s="142"/>
      <c r="BY478" s="142"/>
      <c r="BZ478" s="142"/>
      <c r="CA478" s="142"/>
      <c r="CB478" s="142"/>
      <c r="CC478" s="142"/>
      <c r="CD478" s="142"/>
      <c r="CE478" s="142"/>
      <c r="CF478" s="142"/>
      <c r="CG478" s="142"/>
      <c r="CH478" s="142"/>
      <c r="CI478" s="142"/>
      <c r="CJ478" s="142"/>
      <c r="CK478" s="142"/>
      <c r="CL478" s="142"/>
      <c r="CM478" s="142"/>
      <c r="CN478" s="142"/>
      <c r="CO478" s="142"/>
      <c r="CP478" s="142"/>
      <c r="CQ478" s="142"/>
      <c r="CR478" s="142"/>
      <c r="CS478" s="142"/>
      <c r="CT478" s="142"/>
      <c r="CU478" s="142"/>
      <c r="CV478" s="142"/>
      <c r="CW478" s="142"/>
      <c r="CX478" s="142"/>
      <c r="CY478" s="142"/>
      <c r="CZ478" s="142"/>
      <c r="DA478" s="142"/>
      <c r="DB478" s="142"/>
      <c r="DC478" s="142"/>
      <c r="DD478" s="142"/>
      <c r="DE478" s="142"/>
      <c r="DF478" s="142"/>
      <c r="DG478" s="142"/>
      <c r="DH478" s="142"/>
      <c r="DI478" s="142"/>
      <c r="DJ478" s="142"/>
      <c r="DK478" s="142"/>
      <c r="DL478" s="142"/>
      <c r="DM478" s="142"/>
      <c r="EG478" s="41"/>
      <c r="EH478" s="41"/>
      <c r="EI478" s="41"/>
      <c r="EJ478" s="41"/>
      <c r="EK478" s="41"/>
      <c r="EL478" s="41"/>
      <c r="EM478" s="141"/>
      <c r="EN478" s="41"/>
      <c r="EW478" s="41"/>
      <c r="EX478" s="41"/>
    </row>
    <row r="479" spans="1:154" s="143" customFormat="1" x14ac:dyDescent="0.2">
      <c r="A479" s="41"/>
      <c r="B479" s="139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  <c r="AH479" s="41"/>
      <c r="AI479" s="41"/>
      <c r="AJ479" s="41"/>
      <c r="AK479" s="41"/>
      <c r="AL479" s="41"/>
      <c r="AM479" s="41"/>
      <c r="AN479" s="41"/>
      <c r="AO479" s="41"/>
      <c r="AP479" s="140"/>
      <c r="AQ479" s="41"/>
      <c r="AR479" s="141"/>
      <c r="AS479" s="117"/>
      <c r="AT479" s="117"/>
      <c r="AU479" s="117"/>
      <c r="AV479" s="142"/>
      <c r="AW479" s="142"/>
      <c r="AX479" s="142"/>
      <c r="AY479" s="142"/>
      <c r="AZ479" s="142"/>
      <c r="BA479" s="142"/>
      <c r="BB479" s="142"/>
      <c r="BC479" s="142"/>
      <c r="BD479" s="142"/>
      <c r="BE479" s="142"/>
      <c r="BF479" s="142"/>
      <c r="BG479" s="142"/>
      <c r="BH479" s="142"/>
      <c r="BI479" s="142"/>
      <c r="BJ479" s="142"/>
      <c r="BK479" s="142"/>
      <c r="BL479" s="142"/>
      <c r="BM479" s="142"/>
      <c r="BN479" s="142"/>
      <c r="BO479" s="142"/>
      <c r="BP479" s="142"/>
      <c r="BQ479" s="142"/>
      <c r="BR479" s="142"/>
      <c r="BS479" s="142"/>
      <c r="BT479" s="142"/>
      <c r="BU479" s="142"/>
      <c r="BV479" s="142"/>
      <c r="BW479" s="142"/>
      <c r="BX479" s="142"/>
      <c r="BY479" s="142"/>
      <c r="BZ479" s="142"/>
      <c r="CA479" s="142"/>
      <c r="CB479" s="142"/>
      <c r="CC479" s="142"/>
      <c r="CD479" s="142"/>
      <c r="CE479" s="142"/>
      <c r="CF479" s="142"/>
      <c r="CG479" s="142"/>
      <c r="CH479" s="142"/>
      <c r="CI479" s="142"/>
      <c r="CJ479" s="142"/>
      <c r="CK479" s="142"/>
      <c r="CL479" s="142"/>
      <c r="CM479" s="142"/>
      <c r="CN479" s="142"/>
      <c r="CO479" s="142"/>
      <c r="CP479" s="142"/>
      <c r="CQ479" s="142"/>
      <c r="CR479" s="142"/>
      <c r="CS479" s="142"/>
      <c r="CT479" s="142"/>
      <c r="CU479" s="142"/>
      <c r="CV479" s="142"/>
      <c r="CW479" s="142"/>
      <c r="CX479" s="142"/>
      <c r="CY479" s="142"/>
      <c r="CZ479" s="142"/>
      <c r="DA479" s="142"/>
      <c r="DB479" s="142"/>
      <c r="DC479" s="142"/>
      <c r="DD479" s="142"/>
      <c r="DE479" s="142"/>
      <c r="DF479" s="142"/>
      <c r="DG479" s="142"/>
      <c r="DH479" s="142"/>
      <c r="DI479" s="142"/>
      <c r="DJ479" s="142"/>
      <c r="DK479" s="142"/>
      <c r="DL479" s="142"/>
      <c r="DM479" s="142"/>
      <c r="EG479" s="41"/>
      <c r="EH479" s="41"/>
      <c r="EI479" s="41"/>
      <c r="EJ479" s="41"/>
      <c r="EK479" s="41"/>
      <c r="EL479" s="41"/>
      <c r="EM479" s="141"/>
      <c r="EN479" s="41"/>
      <c r="EW479" s="41"/>
      <c r="EX479" s="41"/>
    </row>
    <row r="480" spans="1:154" s="143" customFormat="1" x14ac:dyDescent="0.2">
      <c r="A480" s="41"/>
      <c r="B480" s="139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  <c r="AH480" s="41"/>
      <c r="AI480" s="41"/>
      <c r="AJ480" s="41"/>
      <c r="AK480" s="41"/>
      <c r="AL480" s="41"/>
      <c r="AM480" s="41"/>
      <c r="AN480" s="41"/>
      <c r="AO480" s="41"/>
      <c r="AP480" s="140"/>
      <c r="AQ480" s="41"/>
      <c r="AR480" s="141"/>
      <c r="AS480" s="117"/>
      <c r="AT480" s="117"/>
      <c r="AU480" s="117"/>
      <c r="AV480" s="142"/>
      <c r="AW480" s="142"/>
      <c r="AX480" s="142"/>
      <c r="AY480" s="142"/>
      <c r="AZ480" s="142"/>
      <c r="BA480" s="142"/>
      <c r="BB480" s="142"/>
      <c r="BC480" s="142"/>
      <c r="BD480" s="142"/>
      <c r="BE480" s="142"/>
      <c r="BF480" s="142"/>
      <c r="BG480" s="142"/>
      <c r="BH480" s="142"/>
      <c r="BI480" s="142"/>
      <c r="BJ480" s="142"/>
      <c r="BK480" s="142"/>
      <c r="BL480" s="142"/>
      <c r="BM480" s="142"/>
      <c r="BN480" s="142"/>
      <c r="BO480" s="142"/>
      <c r="BP480" s="142"/>
      <c r="BQ480" s="142"/>
      <c r="BR480" s="142"/>
      <c r="BS480" s="142"/>
      <c r="BT480" s="142"/>
      <c r="BU480" s="142"/>
      <c r="BV480" s="142"/>
      <c r="BW480" s="142"/>
      <c r="BX480" s="142"/>
      <c r="BY480" s="142"/>
      <c r="BZ480" s="142"/>
      <c r="CA480" s="142"/>
      <c r="CB480" s="142"/>
      <c r="CC480" s="142"/>
      <c r="CD480" s="142"/>
      <c r="CE480" s="142"/>
      <c r="CF480" s="142"/>
      <c r="CG480" s="142"/>
      <c r="CH480" s="142"/>
      <c r="CI480" s="142"/>
      <c r="CJ480" s="142"/>
      <c r="CK480" s="142"/>
      <c r="CL480" s="142"/>
      <c r="CM480" s="142"/>
      <c r="CN480" s="142"/>
      <c r="CO480" s="142"/>
      <c r="CP480" s="142"/>
      <c r="CQ480" s="142"/>
      <c r="CR480" s="142"/>
      <c r="CS480" s="142"/>
      <c r="CT480" s="142"/>
      <c r="CU480" s="142"/>
      <c r="CV480" s="142"/>
      <c r="CW480" s="142"/>
      <c r="CX480" s="142"/>
      <c r="CY480" s="142"/>
      <c r="CZ480" s="142"/>
      <c r="DA480" s="142"/>
      <c r="DB480" s="142"/>
      <c r="DC480" s="142"/>
      <c r="DD480" s="142"/>
      <c r="DE480" s="142"/>
      <c r="DF480" s="142"/>
      <c r="DG480" s="142"/>
      <c r="DH480" s="142"/>
      <c r="DI480" s="142"/>
      <c r="DJ480" s="142"/>
      <c r="DK480" s="142"/>
      <c r="DL480" s="142"/>
      <c r="DM480" s="142"/>
      <c r="EG480" s="41"/>
      <c r="EH480" s="41"/>
      <c r="EI480" s="41"/>
      <c r="EJ480" s="41"/>
      <c r="EK480" s="41"/>
      <c r="EL480" s="41"/>
      <c r="EM480" s="141"/>
      <c r="EN480" s="41"/>
      <c r="EW480" s="41"/>
      <c r="EX480" s="41"/>
    </row>
    <row r="481" spans="1:154" s="143" customFormat="1" x14ac:dyDescent="0.2">
      <c r="A481" s="41"/>
      <c r="B481" s="139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  <c r="AJ481" s="41"/>
      <c r="AK481" s="41"/>
      <c r="AL481" s="41"/>
      <c r="AM481" s="41"/>
      <c r="AN481" s="41"/>
      <c r="AO481" s="41"/>
      <c r="AP481" s="140"/>
      <c r="AQ481" s="41"/>
      <c r="AR481" s="141"/>
      <c r="AS481" s="117"/>
      <c r="AT481" s="117"/>
      <c r="AU481" s="117"/>
      <c r="AV481" s="142"/>
      <c r="AW481" s="142"/>
      <c r="AX481" s="142"/>
      <c r="AY481" s="142"/>
      <c r="AZ481" s="142"/>
      <c r="BA481" s="142"/>
      <c r="BB481" s="142"/>
      <c r="BC481" s="142"/>
      <c r="BD481" s="142"/>
      <c r="BE481" s="142"/>
      <c r="BF481" s="142"/>
      <c r="BG481" s="142"/>
      <c r="BH481" s="142"/>
      <c r="BI481" s="142"/>
      <c r="BJ481" s="142"/>
      <c r="BK481" s="142"/>
      <c r="BL481" s="142"/>
      <c r="BM481" s="142"/>
      <c r="BN481" s="142"/>
      <c r="BO481" s="142"/>
      <c r="BP481" s="142"/>
      <c r="BQ481" s="142"/>
      <c r="BR481" s="142"/>
      <c r="BS481" s="142"/>
      <c r="BT481" s="142"/>
      <c r="BU481" s="142"/>
      <c r="BV481" s="142"/>
      <c r="BW481" s="142"/>
      <c r="BX481" s="142"/>
      <c r="BY481" s="142"/>
      <c r="BZ481" s="142"/>
      <c r="CA481" s="142"/>
      <c r="CB481" s="142"/>
      <c r="CC481" s="142"/>
      <c r="CD481" s="142"/>
      <c r="CE481" s="142"/>
      <c r="CF481" s="142"/>
      <c r="CG481" s="142"/>
      <c r="CH481" s="142"/>
      <c r="CI481" s="142"/>
      <c r="CJ481" s="142"/>
      <c r="CK481" s="142"/>
      <c r="CL481" s="142"/>
      <c r="CM481" s="142"/>
      <c r="CN481" s="142"/>
      <c r="CO481" s="142"/>
      <c r="CP481" s="142"/>
      <c r="CQ481" s="142"/>
      <c r="CR481" s="142"/>
      <c r="CS481" s="142"/>
      <c r="CT481" s="142"/>
      <c r="CU481" s="142"/>
      <c r="CV481" s="142"/>
      <c r="CW481" s="142"/>
      <c r="CX481" s="142"/>
      <c r="CY481" s="142"/>
      <c r="CZ481" s="142"/>
      <c r="DA481" s="142"/>
      <c r="DB481" s="142"/>
      <c r="DC481" s="142"/>
      <c r="DD481" s="142"/>
      <c r="DE481" s="142"/>
      <c r="DF481" s="142"/>
      <c r="DG481" s="142"/>
      <c r="DH481" s="142"/>
      <c r="DI481" s="142"/>
      <c r="DJ481" s="142"/>
      <c r="DK481" s="142"/>
      <c r="DL481" s="142"/>
      <c r="DM481" s="142"/>
      <c r="EG481" s="41"/>
      <c r="EH481" s="41"/>
      <c r="EI481" s="41"/>
      <c r="EJ481" s="41"/>
      <c r="EK481" s="41"/>
      <c r="EL481" s="41"/>
      <c r="EM481" s="141"/>
      <c r="EN481" s="41"/>
      <c r="EW481" s="41"/>
      <c r="EX481" s="41"/>
    </row>
    <row r="482" spans="1:154" s="143" customFormat="1" x14ac:dyDescent="0.2">
      <c r="A482" s="41"/>
      <c r="B482" s="139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  <c r="AN482" s="41"/>
      <c r="AO482" s="41"/>
      <c r="AP482" s="140"/>
      <c r="AQ482" s="41"/>
      <c r="AR482" s="141"/>
      <c r="AS482" s="117"/>
      <c r="AT482" s="117"/>
      <c r="AU482" s="117"/>
      <c r="AV482" s="142"/>
      <c r="AW482" s="142"/>
      <c r="AX482" s="142"/>
      <c r="AY482" s="142"/>
      <c r="AZ482" s="142"/>
      <c r="BA482" s="142"/>
      <c r="BB482" s="142"/>
      <c r="BC482" s="142"/>
      <c r="BD482" s="142"/>
      <c r="BE482" s="142"/>
      <c r="BF482" s="142"/>
      <c r="BG482" s="142"/>
      <c r="BH482" s="142"/>
      <c r="BI482" s="142"/>
      <c r="BJ482" s="142"/>
      <c r="BK482" s="142"/>
      <c r="BL482" s="142"/>
      <c r="BM482" s="142"/>
      <c r="BN482" s="142"/>
      <c r="BO482" s="142"/>
      <c r="BP482" s="142"/>
      <c r="BQ482" s="142"/>
      <c r="BR482" s="142"/>
      <c r="BS482" s="142"/>
      <c r="BT482" s="142"/>
      <c r="BU482" s="142"/>
      <c r="BV482" s="142"/>
      <c r="BW482" s="142"/>
      <c r="BX482" s="142"/>
      <c r="BY482" s="142"/>
      <c r="BZ482" s="142"/>
      <c r="CA482" s="142"/>
      <c r="CB482" s="142"/>
      <c r="CC482" s="142"/>
      <c r="CD482" s="142"/>
      <c r="CE482" s="142"/>
      <c r="CF482" s="142"/>
      <c r="CG482" s="142"/>
      <c r="CH482" s="142"/>
      <c r="CI482" s="142"/>
      <c r="CJ482" s="142"/>
      <c r="CK482" s="142"/>
      <c r="CL482" s="142"/>
      <c r="CM482" s="142"/>
      <c r="CN482" s="142"/>
      <c r="CO482" s="142"/>
      <c r="CP482" s="142"/>
      <c r="CQ482" s="142"/>
      <c r="CR482" s="142"/>
      <c r="CS482" s="142"/>
      <c r="CT482" s="142"/>
      <c r="CU482" s="142"/>
      <c r="CV482" s="142"/>
      <c r="CW482" s="142"/>
      <c r="CX482" s="142"/>
      <c r="CY482" s="142"/>
      <c r="CZ482" s="142"/>
      <c r="DA482" s="142"/>
      <c r="DB482" s="142"/>
      <c r="DC482" s="142"/>
      <c r="DD482" s="142"/>
      <c r="DE482" s="142"/>
      <c r="DF482" s="142"/>
      <c r="DG482" s="142"/>
      <c r="DH482" s="142"/>
      <c r="DI482" s="142"/>
      <c r="DJ482" s="142"/>
      <c r="DK482" s="142"/>
      <c r="DL482" s="142"/>
      <c r="DM482" s="142"/>
      <c r="EG482" s="41"/>
      <c r="EH482" s="41"/>
      <c r="EI482" s="41"/>
      <c r="EJ482" s="41"/>
      <c r="EK482" s="41"/>
      <c r="EL482" s="41"/>
      <c r="EM482" s="141"/>
      <c r="EN482" s="41"/>
      <c r="EW482" s="41"/>
      <c r="EX482" s="41"/>
    </row>
    <row r="483" spans="1:154" s="143" customFormat="1" x14ac:dyDescent="0.2">
      <c r="A483" s="41"/>
      <c r="B483" s="139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  <c r="AN483" s="41"/>
      <c r="AO483" s="41"/>
      <c r="AP483" s="140"/>
      <c r="AQ483" s="41"/>
      <c r="AR483" s="141"/>
      <c r="AS483" s="117"/>
      <c r="AT483" s="117"/>
      <c r="AU483" s="117"/>
      <c r="AV483" s="142"/>
      <c r="AW483" s="142"/>
      <c r="AX483" s="142"/>
      <c r="AY483" s="142"/>
      <c r="AZ483" s="142"/>
      <c r="BA483" s="142"/>
      <c r="BB483" s="142"/>
      <c r="BC483" s="142"/>
      <c r="BD483" s="142"/>
      <c r="BE483" s="142"/>
      <c r="BF483" s="142"/>
      <c r="BG483" s="142"/>
      <c r="BH483" s="142"/>
      <c r="BI483" s="142"/>
      <c r="BJ483" s="142"/>
      <c r="BK483" s="142"/>
      <c r="BL483" s="142"/>
      <c r="BM483" s="142"/>
      <c r="BN483" s="142"/>
      <c r="BO483" s="142"/>
      <c r="BP483" s="142"/>
      <c r="BQ483" s="142"/>
      <c r="BR483" s="142"/>
      <c r="BS483" s="142"/>
      <c r="BT483" s="142"/>
      <c r="BU483" s="142"/>
      <c r="BV483" s="142"/>
      <c r="BW483" s="142"/>
      <c r="BX483" s="142"/>
      <c r="BY483" s="142"/>
      <c r="BZ483" s="142"/>
      <c r="CA483" s="142"/>
      <c r="CB483" s="142"/>
      <c r="CC483" s="142"/>
      <c r="CD483" s="142"/>
      <c r="CE483" s="142"/>
      <c r="CF483" s="142"/>
      <c r="CG483" s="142"/>
      <c r="CH483" s="142"/>
      <c r="CI483" s="142"/>
      <c r="CJ483" s="142"/>
      <c r="CK483" s="142"/>
      <c r="CL483" s="142"/>
      <c r="CM483" s="142"/>
      <c r="CN483" s="142"/>
      <c r="CO483" s="142"/>
      <c r="CP483" s="142"/>
      <c r="CQ483" s="142"/>
      <c r="CR483" s="142"/>
      <c r="CS483" s="142"/>
      <c r="CT483" s="142"/>
      <c r="CU483" s="142"/>
      <c r="CV483" s="142"/>
      <c r="CW483" s="142"/>
      <c r="CX483" s="142"/>
      <c r="CY483" s="142"/>
      <c r="CZ483" s="142"/>
      <c r="DA483" s="142"/>
      <c r="DB483" s="142"/>
      <c r="DC483" s="142"/>
      <c r="DD483" s="142"/>
      <c r="DE483" s="142"/>
      <c r="DF483" s="142"/>
      <c r="DG483" s="142"/>
      <c r="DH483" s="142"/>
      <c r="DI483" s="142"/>
      <c r="DJ483" s="142"/>
      <c r="DK483" s="142"/>
      <c r="DL483" s="142"/>
      <c r="DM483" s="142"/>
      <c r="EG483" s="41"/>
      <c r="EH483" s="41"/>
      <c r="EI483" s="41"/>
      <c r="EJ483" s="41"/>
      <c r="EK483" s="41"/>
      <c r="EL483" s="41"/>
      <c r="EM483" s="141"/>
      <c r="EN483" s="41"/>
      <c r="EW483" s="41"/>
      <c r="EX483" s="41"/>
    </row>
    <row r="484" spans="1:154" s="143" customFormat="1" x14ac:dyDescent="0.2">
      <c r="A484" s="41"/>
      <c r="B484" s="139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  <c r="AP484" s="140"/>
      <c r="AQ484" s="41"/>
      <c r="AR484" s="141"/>
      <c r="AS484" s="117"/>
      <c r="AT484" s="117"/>
      <c r="AU484" s="117"/>
      <c r="AV484" s="142"/>
      <c r="AW484" s="142"/>
      <c r="AX484" s="142"/>
      <c r="AY484" s="142"/>
      <c r="AZ484" s="142"/>
      <c r="BA484" s="142"/>
      <c r="BB484" s="142"/>
      <c r="BC484" s="142"/>
      <c r="BD484" s="142"/>
      <c r="BE484" s="142"/>
      <c r="BF484" s="142"/>
      <c r="BG484" s="142"/>
      <c r="BH484" s="142"/>
      <c r="BI484" s="142"/>
      <c r="BJ484" s="142"/>
      <c r="BK484" s="142"/>
      <c r="BL484" s="142"/>
      <c r="BM484" s="142"/>
      <c r="BN484" s="142"/>
      <c r="BO484" s="142"/>
      <c r="BP484" s="142"/>
      <c r="BQ484" s="142"/>
      <c r="BR484" s="142"/>
      <c r="BS484" s="142"/>
      <c r="BT484" s="142"/>
      <c r="BU484" s="142"/>
      <c r="BV484" s="142"/>
      <c r="BW484" s="142"/>
      <c r="BX484" s="142"/>
      <c r="BY484" s="142"/>
      <c r="BZ484" s="142"/>
      <c r="CA484" s="142"/>
      <c r="CB484" s="142"/>
      <c r="CC484" s="142"/>
      <c r="CD484" s="142"/>
      <c r="CE484" s="142"/>
      <c r="CF484" s="142"/>
      <c r="CG484" s="142"/>
      <c r="CH484" s="142"/>
      <c r="CI484" s="142"/>
      <c r="CJ484" s="142"/>
      <c r="CK484" s="142"/>
      <c r="CL484" s="142"/>
      <c r="CM484" s="142"/>
      <c r="CN484" s="142"/>
      <c r="CO484" s="142"/>
      <c r="CP484" s="142"/>
      <c r="CQ484" s="142"/>
      <c r="CR484" s="142"/>
      <c r="CS484" s="142"/>
      <c r="CT484" s="142"/>
      <c r="CU484" s="142"/>
      <c r="CV484" s="142"/>
      <c r="CW484" s="142"/>
      <c r="CX484" s="142"/>
      <c r="CY484" s="142"/>
      <c r="CZ484" s="142"/>
      <c r="DA484" s="142"/>
      <c r="DB484" s="142"/>
      <c r="DC484" s="142"/>
      <c r="DD484" s="142"/>
      <c r="DE484" s="142"/>
      <c r="DF484" s="142"/>
      <c r="DG484" s="142"/>
      <c r="DH484" s="142"/>
      <c r="DI484" s="142"/>
      <c r="DJ484" s="142"/>
      <c r="DK484" s="142"/>
      <c r="DL484" s="142"/>
      <c r="DM484" s="142"/>
      <c r="EG484" s="41"/>
      <c r="EH484" s="41"/>
      <c r="EI484" s="41"/>
      <c r="EJ484" s="41"/>
      <c r="EK484" s="41"/>
      <c r="EL484" s="41"/>
      <c r="EM484" s="141"/>
      <c r="EN484" s="41"/>
      <c r="EW484" s="41"/>
      <c r="EX484" s="41"/>
    </row>
    <row r="485" spans="1:154" s="143" customFormat="1" x14ac:dyDescent="0.2">
      <c r="A485" s="41"/>
      <c r="B485" s="139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  <c r="AP485" s="140"/>
      <c r="AQ485" s="41"/>
      <c r="AR485" s="141"/>
      <c r="AS485" s="117"/>
      <c r="AT485" s="117"/>
      <c r="AU485" s="117"/>
      <c r="AV485" s="142"/>
      <c r="AW485" s="142"/>
      <c r="AX485" s="142"/>
      <c r="AY485" s="142"/>
      <c r="AZ485" s="142"/>
      <c r="BA485" s="142"/>
      <c r="BB485" s="142"/>
      <c r="BC485" s="142"/>
      <c r="BD485" s="142"/>
      <c r="BE485" s="142"/>
      <c r="BF485" s="142"/>
      <c r="BG485" s="142"/>
      <c r="BH485" s="142"/>
      <c r="BI485" s="142"/>
      <c r="BJ485" s="142"/>
      <c r="BK485" s="142"/>
      <c r="BL485" s="142"/>
      <c r="BM485" s="142"/>
      <c r="BN485" s="142"/>
      <c r="BO485" s="142"/>
      <c r="BP485" s="142"/>
      <c r="BQ485" s="142"/>
      <c r="BR485" s="142"/>
      <c r="BS485" s="142"/>
      <c r="BT485" s="142"/>
      <c r="BU485" s="142"/>
      <c r="BV485" s="142"/>
      <c r="BW485" s="142"/>
      <c r="BX485" s="142"/>
      <c r="BY485" s="142"/>
      <c r="BZ485" s="142"/>
      <c r="CA485" s="142"/>
      <c r="CB485" s="142"/>
      <c r="CC485" s="142"/>
      <c r="CD485" s="142"/>
      <c r="CE485" s="142"/>
      <c r="CF485" s="142"/>
      <c r="CG485" s="142"/>
      <c r="CH485" s="142"/>
      <c r="CI485" s="142"/>
      <c r="CJ485" s="142"/>
      <c r="CK485" s="142"/>
      <c r="CL485" s="142"/>
      <c r="CM485" s="142"/>
      <c r="CN485" s="142"/>
      <c r="CO485" s="142"/>
      <c r="CP485" s="142"/>
      <c r="CQ485" s="142"/>
      <c r="CR485" s="142"/>
      <c r="CS485" s="142"/>
      <c r="CT485" s="142"/>
      <c r="CU485" s="142"/>
      <c r="CV485" s="142"/>
      <c r="CW485" s="142"/>
      <c r="CX485" s="142"/>
      <c r="CY485" s="142"/>
      <c r="CZ485" s="142"/>
      <c r="DA485" s="142"/>
      <c r="DB485" s="142"/>
      <c r="DC485" s="142"/>
      <c r="DD485" s="142"/>
      <c r="DE485" s="142"/>
      <c r="DF485" s="142"/>
      <c r="DG485" s="142"/>
      <c r="DH485" s="142"/>
      <c r="DI485" s="142"/>
      <c r="DJ485" s="142"/>
      <c r="DK485" s="142"/>
      <c r="DL485" s="142"/>
      <c r="DM485" s="142"/>
      <c r="EG485" s="41"/>
      <c r="EH485" s="41"/>
      <c r="EI485" s="41"/>
      <c r="EJ485" s="41"/>
      <c r="EK485" s="41"/>
      <c r="EL485" s="41"/>
      <c r="EM485" s="141"/>
      <c r="EN485" s="41"/>
      <c r="EW485" s="41"/>
      <c r="EX485" s="41"/>
    </row>
    <row r="486" spans="1:154" s="143" customFormat="1" x14ac:dyDescent="0.2">
      <c r="A486" s="41"/>
      <c r="B486" s="139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  <c r="AP486" s="140"/>
      <c r="AQ486" s="41"/>
      <c r="AR486" s="141"/>
      <c r="AS486" s="117"/>
      <c r="AT486" s="117"/>
      <c r="AU486" s="117"/>
      <c r="AV486" s="142"/>
      <c r="AW486" s="142"/>
      <c r="AX486" s="142"/>
      <c r="AY486" s="142"/>
      <c r="AZ486" s="142"/>
      <c r="BA486" s="142"/>
      <c r="BB486" s="142"/>
      <c r="BC486" s="142"/>
      <c r="BD486" s="142"/>
      <c r="BE486" s="142"/>
      <c r="BF486" s="142"/>
      <c r="BG486" s="142"/>
      <c r="BH486" s="142"/>
      <c r="BI486" s="142"/>
      <c r="BJ486" s="142"/>
      <c r="BK486" s="142"/>
      <c r="BL486" s="142"/>
      <c r="BM486" s="142"/>
      <c r="BN486" s="142"/>
      <c r="BO486" s="142"/>
      <c r="BP486" s="142"/>
      <c r="BQ486" s="142"/>
      <c r="BR486" s="142"/>
      <c r="BS486" s="142"/>
      <c r="BT486" s="142"/>
      <c r="BU486" s="142"/>
      <c r="BV486" s="142"/>
      <c r="BW486" s="142"/>
      <c r="BX486" s="142"/>
      <c r="BY486" s="142"/>
      <c r="BZ486" s="142"/>
      <c r="CA486" s="142"/>
      <c r="CB486" s="142"/>
      <c r="CC486" s="142"/>
      <c r="CD486" s="142"/>
      <c r="CE486" s="142"/>
      <c r="CF486" s="142"/>
      <c r="CG486" s="142"/>
      <c r="CH486" s="142"/>
      <c r="CI486" s="142"/>
      <c r="CJ486" s="142"/>
      <c r="CK486" s="142"/>
      <c r="CL486" s="142"/>
      <c r="CM486" s="142"/>
      <c r="CN486" s="142"/>
      <c r="CO486" s="142"/>
      <c r="CP486" s="142"/>
      <c r="CQ486" s="142"/>
      <c r="CR486" s="142"/>
      <c r="CS486" s="142"/>
      <c r="CT486" s="142"/>
      <c r="CU486" s="142"/>
      <c r="CV486" s="142"/>
      <c r="CW486" s="142"/>
      <c r="CX486" s="142"/>
      <c r="CY486" s="142"/>
      <c r="CZ486" s="142"/>
      <c r="DA486" s="142"/>
      <c r="DB486" s="142"/>
      <c r="DC486" s="142"/>
      <c r="DD486" s="142"/>
      <c r="DE486" s="142"/>
      <c r="DF486" s="142"/>
      <c r="DG486" s="142"/>
      <c r="DH486" s="142"/>
      <c r="DI486" s="142"/>
      <c r="DJ486" s="142"/>
      <c r="DK486" s="142"/>
      <c r="DL486" s="142"/>
      <c r="DM486" s="142"/>
      <c r="EG486" s="41"/>
      <c r="EH486" s="41"/>
      <c r="EI486" s="41"/>
      <c r="EJ486" s="41"/>
      <c r="EK486" s="41"/>
      <c r="EL486" s="41"/>
      <c r="EM486" s="141"/>
      <c r="EN486" s="41"/>
      <c r="EW486" s="41"/>
      <c r="EX486" s="41"/>
    </row>
    <row r="487" spans="1:154" s="143" customFormat="1" x14ac:dyDescent="0.2">
      <c r="A487" s="41"/>
      <c r="B487" s="139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  <c r="AP487" s="140"/>
      <c r="AQ487" s="41"/>
      <c r="AR487" s="141"/>
      <c r="AS487" s="117"/>
      <c r="AT487" s="117"/>
      <c r="AU487" s="117"/>
      <c r="AV487" s="142"/>
      <c r="AW487" s="142"/>
      <c r="AX487" s="142"/>
      <c r="AY487" s="142"/>
      <c r="AZ487" s="142"/>
      <c r="BA487" s="142"/>
      <c r="BB487" s="142"/>
      <c r="BC487" s="142"/>
      <c r="BD487" s="142"/>
      <c r="BE487" s="142"/>
      <c r="BF487" s="142"/>
      <c r="BG487" s="142"/>
      <c r="BH487" s="142"/>
      <c r="BI487" s="142"/>
      <c r="BJ487" s="142"/>
      <c r="BK487" s="142"/>
      <c r="BL487" s="142"/>
      <c r="BM487" s="142"/>
      <c r="BN487" s="142"/>
      <c r="BO487" s="142"/>
      <c r="BP487" s="142"/>
      <c r="BQ487" s="142"/>
      <c r="BR487" s="142"/>
      <c r="BS487" s="142"/>
      <c r="BT487" s="142"/>
      <c r="BU487" s="142"/>
      <c r="BV487" s="142"/>
      <c r="BW487" s="142"/>
      <c r="BX487" s="142"/>
      <c r="BY487" s="142"/>
      <c r="BZ487" s="142"/>
      <c r="CA487" s="142"/>
      <c r="CB487" s="142"/>
      <c r="CC487" s="142"/>
      <c r="CD487" s="142"/>
      <c r="CE487" s="142"/>
      <c r="CF487" s="142"/>
      <c r="CG487" s="142"/>
      <c r="CH487" s="142"/>
      <c r="CI487" s="142"/>
      <c r="CJ487" s="142"/>
      <c r="CK487" s="142"/>
      <c r="CL487" s="142"/>
      <c r="CM487" s="142"/>
      <c r="CN487" s="142"/>
      <c r="CO487" s="142"/>
      <c r="CP487" s="142"/>
      <c r="CQ487" s="142"/>
      <c r="CR487" s="142"/>
      <c r="CS487" s="142"/>
      <c r="CT487" s="142"/>
      <c r="CU487" s="142"/>
      <c r="CV487" s="142"/>
      <c r="CW487" s="142"/>
      <c r="CX487" s="142"/>
      <c r="CY487" s="142"/>
      <c r="CZ487" s="142"/>
      <c r="DA487" s="142"/>
      <c r="DB487" s="142"/>
      <c r="DC487" s="142"/>
      <c r="DD487" s="142"/>
      <c r="DE487" s="142"/>
      <c r="DF487" s="142"/>
      <c r="DG487" s="142"/>
      <c r="DH487" s="142"/>
      <c r="DI487" s="142"/>
      <c r="DJ487" s="142"/>
      <c r="DK487" s="142"/>
      <c r="DL487" s="142"/>
      <c r="DM487" s="142"/>
      <c r="EG487" s="41"/>
      <c r="EH487" s="41"/>
      <c r="EI487" s="41"/>
      <c r="EJ487" s="41"/>
      <c r="EK487" s="41"/>
      <c r="EL487" s="41"/>
      <c r="EM487" s="141"/>
      <c r="EN487" s="41"/>
      <c r="EW487" s="41"/>
      <c r="EX487" s="41"/>
    </row>
    <row r="488" spans="1:154" s="143" customFormat="1" x14ac:dyDescent="0.2">
      <c r="A488" s="41"/>
      <c r="B488" s="139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  <c r="AP488" s="140"/>
      <c r="AQ488" s="41"/>
      <c r="AR488" s="141"/>
      <c r="AS488" s="117"/>
      <c r="AT488" s="117"/>
      <c r="AU488" s="117"/>
      <c r="AV488" s="142"/>
      <c r="AW488" s="142"/>
      <c r="AX488" s="142"/>
      <c r="AY488" s="142"/>
      <c r="AZ488" s="142"/>
      <c r="BA488" s="142"/>
      <c r="BB488" s="142"/>
      <c r="BC488" s="142"/>
      <c r="BD488" s="142"/>
      <c r="BE488" s="142"/>
      <c r="BF488" s="142"/>
      <c r="BG488" s="142"/>
      <c r="BH488" s="142"/>
      <c r="BI488" s="142"/>
      <c r="BJ488" s="142"/>
      <c r="BK488" s="142"/>
      <c r="BL488" s="142"/>
      <c r="BM488" s="142"/>
      <c r="BN488" s="142"/>
      <c r="BO488" s="142"/>
      <c r="BP488" s="142"/>
      <c r="BQ488" s="142"/>
      <c r="BR488" s="142"/>
      <c r="BS488" s="142"/>
      <c r="BT488" s="142"/>
      <c r="BU488" s="142"/>
      <c r="BV488" s="142"/>
      <c r="BW488" s="142"/>
      <c r="BX488" s="142"/>
      <c r="BY488" s="142"/>
      <c r="BZ488" s="142"/>
      <c r="CA488" s="142"/>
      <c r="CB488" s="142"/>
      <c r="CC488" s="142"/>
      <c r="CD488" s="142"/>
      <c r="CE488" s="142"/>
      <c r="CF488" s="142"/>
      <c r="CG488" s="142"/>
      <c r="CH488" s="142"/>
      <c r="CI488" s="142"/>
      <c r="CJ488" s="142"/>
      <c r="CK488" s="142"/>
      <c r="CL488" s="142"/>
      <c r="CM488" s="142"/>
      <c r="CN488" s="142"/>
      <c r="CO488" s="142"/>
      <c r="CP488" s="142"/>
      <c r="CQ488" s="142"/>
      <c r="CR488" s="142"/>
      <c r="CS488" s="142"/>
      <c r="CT488" s="142"/>
      <c r="CU488" s="142"/>
      <c r="CV488" s="142"/>
      <c r="CW488" s="142"/>
      <c r="CX488" s="142"/>
      <c r="CY488" s="142"/>
      <c r="CZ488" s="142"/>
      <c r="DA488" s="142"/>
      <c r="DB488" s="142"/>
      <c r="DC488" s="142"/>
      <c r="DD488" s="142"/>
      <c r="DE488" s="142"/>
      <c r="DF488" s="142"/>
      <c r="DG488" s="142"/>
      <c r="DH488" s="142"/>
      <c r="DI488" s="142"/>
      <c r="DJ488" s="142"/>
      <c r="DK488" s="142"/>
      <c r="DL488" s="142"/>
      <c r="DM488" s="142"/>
      <c r="EG488" s="41"/>
      <c r="EH488" s="41"/>
      <c r="EI488" s="41"/>
      <c r="EJ488" s="41"/>
      <c r="EK488" s="41"/>
      <c r="EL488" s="41"/>
      <c r="EM488" s="141"/>
      <c r="EN488" s="41"/>
      <c r="EW488" s="41"/>
      <c r="EX488" s="41"/>
    </row>
    <row r="489" spans="1:154" s="143" customFormat="1" x14ac:dyDescent="0.2">
      <c r="A489" s="41"/>
      <c r="B489" s="139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  <c r="AP489" s="140"/>
      <c r="AQ489" s="41"/>
      <c r="AR489" s="141"/>
      <c r="AS489" s="117"/>
      <c r="AT489" s="117"/>
      <c r="AU489" s="117"/>
      <c r="AV489" s="142"/>
      <c r="AW489" s="142"/>
      <c r="AX489" s="142"/>
      <c r="AY489" s="142"/>
      <c r="AZ489" s="142"/>
      <c r="BA489" s="142"/>
      <c r="BB489" s="142"/>
      <c r="BC489" s="142"/>
      <c r="BD489" s="142"/>
      <c r="BE489" s="142"/>
      <c r="BF489" s="142"/>
      <c r="BG489" s="142"/>
      <c r="BH489" s="142"/>
      <c r="BI489" s="142"/>
      <c r="BJ489" s="142"/>
      <c r="BK489" s="142"/>
      <c r="BL489" s="142"/>
      <c r="BM489" s="142"/>
      <c r="BN489" s="142"/>
      <c r="BO489" s="142"/>
      <c r="BP489" s="142"/>
      <c r="BQ489" s="142"/>
      <c r="BR489" s="142"/>
      <c r="BS489" s="142"/>
      <c r="BT489" s="142"/>
      <c r="BU489" s="142"/>
      <c r="BV489" s="142"/>
      <c r="BW489" s="142"/>
      <c r="BX489" s="142"/>
      <c r="BY489" s="142"/>
      <c r="BZ489" s="142"/>
      <c r="CA489" s="142"/>
      <c r="CB489" s="142"/>
      <c r="CC489" s="142"/>
      <c r="CD489" s="142"/>
      <c r="CE489" s="142"/>
      <c r="CF489" s="142"/>
      <c r="CG489" s="142"/>
      <c r="CH489" s="142"/>
      <c r="CI489" s="142"/>
      <c r="CJ489" s="142"/>
      <c r="CK489" s="142"/>
      <c r="CL489" s="142"/>
      <c r="CM489" s="142"/>
      <c r="CN489" s="142"/>
      <c r="CO489" s="142"/>
      <c r="CP489" s="142"/>
      <c r="CQ489" s="142"/>
      <c r="CR489" s="142"/>
      <c r="CS489" s="142"/>
      <c r="CT489" s="142"/>
      <c r="CU489" s="142"/>
      <c r="CV489" s="142"/>
      <c r="CW489" s="142"/>
      <c r="CX489" s="142"/>
      <c r="CY489" s="142"/>
      <c r="CZ489" s="142"/>
      <c r="DA489" s="142"/>
      <c r="DB489" s="142"/>
      <c r="DC489" s="142"/>
      <c r="DD489" s="142"/>
      <c r="DE489" s="142"/>
      <c r="DF489" s="142"/>
      <c r="DG489" s="142"/>
      <c r="DH489" s="142"/>
      <c r="DI489" s="142"/>
      <c r="DJ489" s="142"/>
      <c r="DK489" s="142"/>
      <c r="DL489" s="142"/>
      <c r="DM489" s="142"/>
      <c r="EG489" s="41"/>
      <c r="EH489" s="41"/>
      <c r="EI489" s="41"/>
      <c r="EJ489" s="41"/>
      <c r="EK489" s="41"/>
      <c r="EL489" s="41"/>
      <c r="EM489" s="141"/>
      <c r="EN489" s="41"/>
      <c r="EW489" s="41"/>
      <c r="EX489" s="41"/>
    </row>
    <row r="490" spans="1:154" s="143" customFormat="1" x14ac:dyDescent="0.2">
      <c r="A490" s="41"/>
      <c r="B490" s="139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  <c r="AP490" s="140"/>
      <c r="AQ490" s="41"/>
      <c r="AR490" s="141"/>
      <c r="AS490" s="117"/>
      <c r="AT490" s="117"/>
      <c r="AU490" s="117"/>
      <c r="AV490" s="142"/>
      <c r="AW490" s="142"/>
      <c r="AX490" s="142"/>
      <c r="AY490" s="142"/>
      <c r="AZ490" s="142"/>
      <c r="BA490" s="142"/>
      <c r="BB490" s="142"/>
      <c r="BC490" s="142"/>
      <c r="BD490" s="142"/>
      <c r="BE490" s="142"/>
      <c r="BF490" s="142"/>
      <c r="BG490" s="142"/>
      <c r="BH490" s="142"/>
      <c r="BI490" s="142"/>
      <c r="BJ490" s="142"/>
      <c r="BK490" s="142"/>
      <c r="BL490" s="142"/>
      <c r="BM490" s="142"/>
      <c r="BN490" s="142"/>
      <c r="BO490" s="142"/>
      <c r="BP490" s="142"/>
      <c r="BQ490" s="142"/>
      <c r="BR490" s="142"/>
      <c r="BS490" s="142"/>
      <c r="BT490" s="142"/>
      <c r="BU490" s="142"/>
      <c r="BV490" s="142"/>
      <c r="BW490" s="142"/>
      <c r="BX490" s="142"/>
      <c r="BY490" s="142"/>
      <c r="BZ490" s="142"/>
      <c r="CA490" s="142"/>
      <c r="CB490" s="142"/>
      <c r="CC490" s="142"/>
      <c r="CD490" s="142"/>
      <c r="CE490" s="142"/>
      <c r="CF490" s="142"/>
      <c r="CG490" s="142"/>
      <c r="CH490" s="142"/>
      <c r="CI490" s="142"/>
      <c r="CJ490" s="142"/>
      <c r="CK490" s="142"/>
      <c r="CL490" s="142"/>
      <c r="CM490" s="142"/>
      <c r="CN490" s="142"/>
      <c r="CO490" s="142"/>
      <c r="CP490" s="142"/>
      <c r="CQ490" s="142"/>
      <c r="CR490" s="142"/>
      <c r="CS490" s="142"/>
      <c r="CT490" s="142"/>
      <c r="CU490" s="142"/>
      <c r="CV490" s="142"/>
      <c r="CW490" s="142"/>
      <c r="CX490" s="142"/>
      <c r="CY490" s="142"/>
      <c r="CZ490" s="142"/>
      <c r="DA490" s="142"/>
      <c r="DB490" s="142"/>
      <c r="DC490" s="142"/>
      <c r="DD490" s="142"/>
      <c r="DE490" s="142"/>
      <c r="DF490" s="142"/>
      <c r="DG490" s="142"/>
      <c r="DH490" s="142"/>
      <c r="DI490" s="142"/>
      <c r="DJ490" s="142"/>
      <c r="DK490" s="142"/>
      <c r="DL490" s="142"/>
      <c r="DM490" s="142"/>
      <c r="EG490" s="41"/>
      <c r="EH490" s="41"/>
      <c r="EI490" s="41"/>
      <c r="EJ490" s="41"/>
      <c r="EK490" s="41"/>
      <c r="EL490" s="41"/>
      <c r="EM490" s="141"/>
      <c r="EN490" s="41"/>
      <c r="EW490" s="41"/>
      <c r="EX490" s="41"/>
    </row>
    <row r="491" spans="1:154" s="143" customFormat="1" x14ac:dyDescent="0.2">
      <c r="A491" s="41"/>
      <c r="B491" s="139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  <c r="AN491" s="41"/>
      <c r="AO491" s="41"/>
      <c r="AP491" s="140"/>
      <c r="AQ491" s="41"/>
      <c r="AR491" s="141"/>
      <c r="AS491" s="117"/>
      <c r="AT491" s="117"/>
      <c r="AU491" s="117"/>
      <c r="AV491" s="142"/>
      <c r="AW491" s="142"/>
      <c r="AX491" s="142"/>
      <c r="AY491" s="142"/>
      <c r="AZ491" s="142"/>
      <c r="BA491" s="142"/>
      <c r="BB491" s="142"/>
      <c r="BC491" s="142"/>
      <c r="BD491" s="142"/>
      <c r="BE491" s="142"/>
      <c r="BF491" s="142"/>
      <c r="BG491" s="142"/>
      <c r="BH491" s="142"/>
      <c r="BI491" s="142"/>
      <c r="BJ491" s="142"/>
      <c r="BK491" s="142"/>
      <c r="BL491" s="142"/>
      <c r="BM491" s="142"/>
      <c r="BN491" s="142"/>
      <c r="BO491" s="142"/>
      <c r="BP491" s="142"/>
      <c r="BQ491" s="142"/>
      <c r="BR491" s="142"/>
      <c r="BS491" s="142"/>
      <c r="BT491" s="142"/>
      <c r="BU491" s="142"/>
      <c r="BV491" s="142"/>
      <c r="BW491" s="142"/>
      <c r="BX491" s="142"/>
      <c r="BY491" s="142"/>
      <c r="BZ491" s="142"/>
      <c r="CA491" s="142"/>
      <c r="CB491" s="142"/>
      <c r="CC491" s="142"/>
      <c r="CD491" s="142"/>
      <c r="CE491" s="142"/>
      <c r="CF491" s="142"/>
      <c r="CG491" s="142"/>
      <c r="CH491" s="142"/>
      <c r="CI491" s="142"/>
      <c r="CJ491" s="142"/>
      <c r="CK491" s="142"/>
      <c r="CL491" s="142"/>
      <c r="CM491" s="142"/>
      <c r="CN491" s="142"/>
      <c r="CO491" s="142"/>
      <c r="CP491" s="142"/>
      <c r="CQ491" s="142"/>
      <c r="CR491" s="142"/>
      <c r="CS491" s="142"/>
      <c r="CT491" s="142"/>
      <c r="CU491" s="142"/>
      <c r="CV491" s="142"/>
      <c r="CW491" s="142"/>
      <c r="CX491" s="142"/>
      <c r="CY491" s="142"/>
      <c r="CZ491" s="142"/>
      <c r="DA491" s="142"/>
      <c r="DB491" s="142"/>
      <c r="DC491" s="142"/>
      <c r="DD491" s="142"/>
      <c r="DE491" s="142"/>
      <c r="DF491" s="142"/>
      <c r="DG491" s="142"/>
      <c r="DH491" s="142"/>
      <c r="DI491" s="142"/>
      <c r="DJ491" s="142"/>
      <c r="DK491" s="142"/>
      <c r="DL491" s="142"/>
      <c r="DM491" s="142"/>
      <c r="EG491" s="41"/>
      <c r="EH491" s="41"/>
      <c r="EI491" s="41"/>
      <c r="EJ491" s="41"/>
      <c r="EK491" s="41"/>
      <c r="EL491" s="41"/>
      <c r="EM491" s="141"/>
      <c r="EN491" s="41"/>
      <c r="EW491" s="41"/>
      <c r="EX491" s="41"/>
    </row>
    <row r="492" spans="1:154" s="143" customFormat="1" x14ac:dyDescent="0.2">
      <c r="A492" s="41"/>
      <c r="B492" s="139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  <c r="AH492" s="41"/>
      <c r="AI492" s="41"/>
      <c r="AJ492" s="41"/>
      <c r="AK492" s="41"/>
      <c r="AL492" s="41"/>
      <c r="AM492" s="41"/>
      <c r="AN492" s="41"/>
      <c r="AO492" s="41"/>
      <c r="AP492" s="140"/>
      <c r="AQ492" s="41"/>
      <c r="AR492" s="141"/>
      <c r="AS492" s="117"/>
      <c r="AT492" s="117"/>
      <c r="AU492" s="117"/>
      <c r="AV492" s="142"/>
      <c r="AW492" s="142"/>
      <c r="AX492" s="142"/>
      <c r="AY492" s="142"/>
      <c r="AZ492" s="142"/>
      <c r="BA492" s="142"/>
      <c r="BB492" s="142"/>
      <c r="BC492" s="142"/>
      <c r="BD492" s="142"/>
      <c r="BE492" s="142"/>
      <c r="BF492" s="142"/>
      <c r="BG492" s="142"/>
      <c r="BH492" s="142"/>
      <c r="BI492" s="142"/>
      <c r="BJ492" s="142"/>
      <c r="BK492" s="142"/>
      <c r="BL492" s="142"/>
      <c r="BM492" s="142"/>
      <c r="BN492" s="142"/>
      <c r="BO492" s="142"/>
      <c r="BP492" s="142"/>
      <c r="BQ492" s="142"/>
      <c r="BR492" s="142"/>
      <c r="BS492" s="142"/>
      <c r="BT492" s="142"/>
      <c r="BU492" s="142"/>
      <c r="BV492" s="142"/>
      <c r="BW492" s="142"/>
      <c r="BX492" s="142"/>
      <c r="BY492" s="142"/>
      <c r="BZ492" s="142"/>
      <c r="CA492" s="142"/>
      <c r="CB492" s="142"/>
      <c r="CC492" s="142"/>
      <c r="CD492" s="142"/>
      <c r="CE492" s="142"/>
      <c r="CF492" s="142"/>
      <c r="CG492" s="142"/>
      <c r="CH492" s="142"/>
      <c r="CI492" s="142"/>
      <c r="CJ492" s="142"/>
      <c r="CK492" s="142"/>
      <c r="CL492" s="142"/>
      <c r="CM492" s="142"/>
      <c r="CN492" s="142"/>
      <c r="CO492" s="142"/>
      <c r="CP492" s="142"/>
      <c r="CQ492" s="142"/>
      <c r="CR492" s="142"/>
      <c r="CS492" s="142"/>
      <c r="CT492" s="142"/>
      <c r="CU492" s="142"/>
      <c r="CV492" s="142"/>
      <c r="CW492" s="142"/>
      <c r="CX492" s="142"/>
      <c r="CY492" s="142"/>
      <c r="CZ492" s="142"/>
      <c r="DA492" s="142"/>
      <c r="DB492" s="142"/>
      <c r="DC492" s="142"/>
      <c r="DD492" s="142"/>
      <c r="DE492" s="142"/>
      <c r="DF492" s="142"/>
      <c r="DG492" s="142"/>
      <c r="DH492" s="142"/>
      <c r="DI492" s="142"/>
      <c r="DJ492" s="142"/>
      <c r="DK492" s="142"/>
      <c r="DL492" s="142"/>
      <c r="DM492" s="142"/>
      <c r="EG492" s="41"/>
      <c r="EH492" s="41"/>
      <c r="EI492" s="41"/>
      <c r="EJ492" s="41"/>
      <c r="EK492" s="41"/>
      <c r="EL492" s="41"/>
      <c r="EM492" s="141"/>
      <c r="EN492" s="41"/>
      <c r="EW492" s="41"/>
      <c r="EX492" s="41"/>
    </row>
    <row r="493" spans="1:154" s="143" customFormat="1" x14ac:dyDescent="0.2">
      <c r="A493" s="41"/>
      <c r="B493" s="139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  <c r="AN493" s="41"/>
      <c r="AO493" s="41"/>
      <c r="AP493" s="140"/>
      <c r="AQ493" s="41"/>
      <c r="AR493" s="141"/>
      <c r="AS493" s="117"/>
      <c r="AT493" s="117"/>
      <c r="AU493" s="117"/>
      <c r="AV493" s="142"/>
      <c r="AW493" s="142"/>
      <c r="AX493" s="142"/>
      <c r="AY493" s="142"/>
      <c r="AZ493" s="142"/>
      <c r="BA493" s="142"/>
      <c r="BB493" s="142"/>
      <c r="BC493" s="142"/>
      <c r="BD493" s="142"/>
      <c r="BE493" s="142"/>
      <c r="BF493" s="142"/>
      <c r="BG493" s="142"/>
      <c r="BH493" s="142"/>
      <c r="BI493" s="142"/>
      <c r="BJ493" s="142"/>
      <c r="BK493" s="142"/>
      <c r="BL493" s="142"/>
      <c r="BM493" s="142"/>
      <c r="BN493" s="142"/>
      <c r="BO493" s="142"/>
      <c r="BP493" s="142"/>
      <c r="BQ493" s="142"/>
      <c r="BR493" s="142"/>
      <c r="BS493" s="142"/>
      <c r="BT493" s="142"/>
      <c r="BU493" s="142"/>
      <c r="BV493" s="142"/>
      <c r="BW493" s="142"/>
      <c r="BX493" s="142"/>
      <c r="BY493" s="142"/>
      <c r="BZ493" s="142"/>
      <c r="CA493" s="142"/>
      <c r="CB493" s="142"/>
      <c r="CC493" s="142"/>
      <c r="CD493" s="142"/>
      <c r="CE493" s="142"/>
      <c r="CF493" s="142"/>
      <c r="CG493" s="142"/>
      <c r="CH493" s="142"/>
      <c r="CI493" s="142"/>
      <c r="CJ493" s="142"/>
      <c r="CK493" s="142"/>
      <c r="CL493" s="142"/>
      <c r="CM493" s="142"/>
      <c r="CN493" s="142"/>
      <c r="CO493" s="142"/>
      <c r="CP493" s="142"/>
      <c r="CQ493" s="142"/>
      <c r="CR493" s="142"/>
      <c r="CS493" s="142"/>
      <c r="CT493" s="142"/>
      <c r="CU493" s="142"/>
      <c r="CV493" s="142"/>
      <c r="CW493" s="142"/>
      <c r="CX493" s="142"/>
      <c r="CY493" s="142"/>
      <c r="CZ493" s="142"/>
      <c r="DA493" s="142"/>
      <c r="DB493" s="142"/>
      <c r="DC493" s="142"/>
      <c r="DD493" s="142"/>
      <c r="DE493" s="142"/>
      <c r="DF493" s="142"/>
      <c r="DG493" s="142"/>
      <c r="DH493" s="142"/>
      <c r="DI493" s="142"/>
      <c r="DJ493" s="142"/>
      <c r="DK493" s="142"/>
      <c r="DL493" s="142"/>
      <c r="DM493" s="142"/>
      <c r="EG493" s="41"/>
      <c r="EH493" s="41"/>
      <c r="EI493" s="41"/>
      <c r="EJ493" s="41"/>
      <c r="EK493" s="41"/>
      <c r="EL493" s="41"/>
      <c r="EM493" s="141"/>
      <c r="EN493" s="41"/>
      <c r="EW493" s="41"/>
      <c r="EX493" s="41"/>
    </row>
    <row r="494" spans="1:154" s="143" customFormat="1" x14ac:dyDescent="0.2">
      <c r="A494" s="41"/>
      <c r="B494" s="139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  <c r="AN494" s="41"/>
      <c r="AO494" s="41"/>
      <c r="AP494" s="140"/>
      <c r="AQ494" s="41"/>
      <c r="AR494" s="141"/>
      <c r="AS494" s="117"/>
      <c r="AT494" s="117"/>
      <c r="AU494" s="117"/>
      <c r="AV494" s="142"/>
      <c r="AW494" s="142"/>
      <c r="AX494" s="142"/>
      <c r="AY494" s="142"/>
      <c r="AZ494" s="142"/>
      <c r="BA494" s="142"/>
      <c r="BB494" s="142"/>
      <c r="BC494" s="142"/>
      <c r="BD494" s="142"/>
      <c r="BE494" s="142"/>
      <c r="BF494" s="142"/>
      <c r="BG494" s="142"/>
      <c r="BH494" s="142"/>
      <c r="BI494" s="142"/>
      <c r="BJ494" s="142"/>
      <c r="BK494" s="142"/>
      <c r="BL494" s="142"/>
      <c r="BM494" s="142"/>
      <c r="BN494" s="142"/>
      <c r="BO494" s="142"/>
      <c r="BP494" s="142"/>
      <c r="BQ494" s="142"/>
      <c r="BR494" s="142"/>
      <c r="BS494" s="142"/>
      <c r="BT494" s="142"/>
      <c r="BU494" s="142"/>
      <c r="BV494" s="142"/>
      <c r="BW494" s="142"/>
      <c r="BX494" s="142"/>
      <c r="BY494" s="142"/>
      <c r="BZ494" s="142"/>
      <c r="CA494" s="142"/>
      <c r="CB494" s="142"/>
      <c r="CC494" s="142"/>
      <c r="CD494" s="142"/>
      <c r="CE494" s="142"/>
      <c r="CF494" s="142"/>
      <c r="CG494" s="142"/>
      <c r="CH494" s="142"/>
      <c r="CI494" s="142"/>
      <c r="CJ494" s="142"/>
      <c r="CK494" s="142"/>
      <c r="CL494" s="142"/>
      <c r="CM494" s="142"/>
      <c r="CN494" s="142"/>
      <c r="CO494" s="142"/>
      <c r="CP494" s="142"/>
      <c r="CQ494" s="142"/>
      <c r="CR494" s="142"/>
      <c r="CS494" s="142"/>
      <c r="CT494" s="142"/>
      <c r="CU494" s="142"/>
      <c r="CV494" s="142"/>
      <c r="CW494" s="142"/>
      <c r="CX494" s="142"/>
      <c r="CY494" s="142"/>
      <c r="CZ494" s="142"/>
      <c r="DA494" s="142"/>
      <c r="DB494" s="142"/>
      <c r="DC494" s="142"/>
      <c r="DD494" s="142"/>
      <c r="DE494" s="142"/>
      <c r="DF494" s="142"/>
      <c r="DG494" s="142"/>
      <c r="DH494" s="142"/>
      <c r="DI494" s="142"/>
      <c r="DJ494" s="142"/>
      <c r="DK494" s="142"/>
      <c r="DL494" s="142"/>
      <c r="DM494" s="142"/>
      <c r="EG494" s="41"/>
      <c r="EH494" s="41"/>
      <c r="EI494" s="41"/>
      <c r="EJ494" s="41"/>
      <c r="EK494" s="41"/>
      <c r="EL494" s="41"/>
      <c r="EM494" s="141"/>
      <c r="EN494" s="41"/>
      <c r="EW494" s="41"/>
      <c r="EX494" s="41"/>
    </row>
    <row r="495" spans="1:154" s="143" customFormat="1" x14ac:dyDescent="0.2">
      <c r="A495" s="41"/>
      <c r="B495" s="139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  <c r="AP495" s="140"/>
      <c r="AQ495" s="41"/>
      <c r="AR495" s="141"/>
      <c r="AS495" s="117"/>
      <c r="AT495" s="117"/>
      <c r="AU495" s="117"/>
      <c r="AV495" s="142"/>
      <c r="AW495" s="142"/>
      <c r="AX495" s="142"/>
      <c r="AY495" s="142"/>
      <c r="AZ495" s="142"/>
      <c r="BA495" s="142"/>
      <c r="BB495" s="142"/>
      <c r="BC495" s="142"/>
      <c r="BD495" s="142"/>
      <c r="BE495" s="142"/>
      <c r="BF495" s="142"/>
      <c r="BG495" s="142"/>
      <c r="BH495" s="142"/>
      <c r="BI495" s="142"/>
      <c r="BJ495" s="142"/>
      <c r="BK495" s="142"/>
      <c r="BL495" s="142"/>
      <c r="BM495" s="142"/>
      <c r="BN495" s="142"/>
      <c r="BO495" s="142"/>
      <c r="BP495" s="142"/>
      <c r="BQ495" s="142"/>
      <c r="BR495" s="142"/>
      <c r="BS495" s="142"/>
      <c r="BT495" s="142"/>
      <c r="BU495" s="142"/>
      <c r="BV495" s="142"/>
      <c r="BW495" s="142"/>
      <c r="BX495" s="142"/>
      <c r="BY495" s="142"/>
      <c r="BZ495" s="142"/>
      <c r="CA495" s="142"/>
      <c r="CB495" s="142"/>
      <c r="CC495" s="142"/>
      <c r="CD495" s="142"/>
      <c r="CE495" s="142"/>
      <c r="CF495" s="142"/>
      <c r="CG495" s="142"/>
      <c r="CH495" s="142"/>
      <c r="CI495" s="142"/>
      <c r="CJ495" s="142"/>
      <c r="CK495" s="142"/>
      <c r="CL495" s="142"/>
      <c r="CM495" s="142"/>
      <c r="CN495" s="142"/>
      <c r="CO495" s="142"/>
      <c r="CP495" s="142"/>
      <c r="CQ495" s="142"/>
      <c r="CR495" s="142"/>
      <c r="CS495" s="142"/>
      <c r="CT495" s="142"/>
      <c r="CU495" s="142"/>
      <c r="CV495" s="142"/>
      <c r="CW495" s="142"/>
      <c r="CX495" s="142"/>
      <c r="CY495" s="142"/>
      <c r="CZ495" s="142"/>
      <c r="DA495" s="142"/>
      <c r="DB495" s="142"/>
      <c r="DC495" s="142"/>
      <c r="DD495" s="142"/>
      <c r="DE495" s="142"/>
      <c r="DF495" s="142"/>
      <c r="DG495" s="142"/>
      <c r="DH495" s="142"/>
      <c r="DI495" s="142"/>
      <c r="DJ495" s="142"/>
      <c r="DK495" s="142"/>
      <c r="DL495" s="142"/>
      <c r="DM495" s="142"/>
      <c r="EG495" s="41"/>
      <c r="EH495" s="41"/>
      <c r="EI495" s="41"/>
      <c r="EJ495" s="41"/>
      <c r="EK495" s="41"/>
      <c r="EL495" s="41"/>
      <c r="EM495" s="141"/>
      <c r="EN495" s="41"/>
      <c r="EW495" s="41"/>
      <c r="EX495" s="41"/>
    </row>
    <row r="496" spans="1:154" s="143" customFormat="1" x14ac:dyDescent="0.2">
      <c r="A496" s="41"/>
      <c r="B496" s="139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  <c r="AP496" s="140"/>
      <c r="AQ496" s="41"/>
      <c r="AR496" s="141"/>
      <c r="AS496" s="117"/>
      <c r="AT496" s="117"/>
      <c r="AU496" s="117"/>
      <c r="AV496" s="142"/>
      <c r="AW496" s="142"/>
      <c r="AX496" s="142"/>
      <c r="AY496" s="142"/>
      <c r="AZ496" s="142"/>
      <c r="BA496" s="142"/>
      <c r="BB496" s="142"/>
      <c r="BC496" s="142"/>
      <c r="BD496" s="142"/>
      <c r="BE496" s="142"/>
      <c r="BF496" s="142"/>
      <c r="BG496" s="142"/>
      <c r="BH496" s="142"/>
      <c r="BI496" s="142"/>
      <c r="BJ496" s="142"/>
      <c r="BK496" s="142"/>
      <c r="BL496" s="142"/>
      <c r="BM496" s="142"/>
      <c r="BN496" s="142"/>
      <c r="BO496" s="142"/>
      <c r="BP496" s="142"/>
      <c r="BQ496" s="142"/>
      <c r="BR496" s="142"/>
      <c r="BS496" s="142"/>
      <c r="BT496" s="142"/>
      <c r="BU496" s="142"/>
      <c r="BV496" s="142"/>
      <c r="BW496" s="142"/>
      <c r="BX496" s="142"/>
      <c r="BY496" s="142"/>
      <c r="BZ496" s="142"/>
      <c r="CA496" s="142"/>
      <c r="CB496" s="142"/>
      <c r="CC496" s="142"/>
      <c r="CD496" s="142"/>
      <c r="CE496" s="142"/>
      <c r="CF496" s="142"/>
      <c r="CG496" s="142"/>
      <c r="CH496" s="142"/>
      <c r="CI496" s="142"/>
      <c r="CJ496" s="142"/>
      <c r="CK496" s="142"/>
      <c r="CL496" s="142"/>
      <c r="CM496" s="142"/>
      <c r="CN496" s="142"/>
      <c r="CO496" s="142"/>
      <c r="CP496" s="142"/>
      <c r="CQ496" s="142"/>
      <c r="CR496" s="142"/>
      <c r="CS496" s="142"/>
      <c r="CT496" s="142"/>
      <c r="CU496" s="142"/>
      <c r="CV496" s="142"/>
      <c r="CW496" s="142"/>
      <c r="CX496" s="142"/>
      <c r="CY496" s="142"/>
      <c r="CZ496" s="142"/>
      <c r="DA496" s="142"/>
      <c r="DB496" s="142"/>
      <c r="DC496" s="142"/>
      <c r="DD496" s="142"/>
      <c r="DE496" s="142"/>
      <c r="DF496" s="142"/>
      <c r="DG496" s="142"/>
      <c r="DH496" s="142"/>
      <c r="DI496" s="142"/>
      <c r="DJ496" s="142"/>
      <c r="DK496" s="142"/>
      <c r="DL496" s="142"/>
      <c r="DM496" s="142"/>
      <c r="EG496" s="41"/>
      <c r="EH496" s="41"/>
      <c r="EI496" s="41"/>
      <c r="EJ496" s="41"/>
      <c r="EK496" s="41"/>
      <c r="EL496" s="41"/>
      <c r="EM496" s="141"/>
      <c r="EN496" s="41"/>
      <c r="EW496" s="41"/>
      <c r="EX496" s="41"/>
    </row>
    <row r="497" spans="1:154" s="143" customFormat="1" x14ac:dyDescent="0.2">
      <c r="A497" s="41"/>
      <c r="B497" s="139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  <c r="AP497" s="140"/>
      <c r="AQ497" s="41"/>
      <c r="AR497" s="141"/>
      <c r="AS497" s="117"/>
      <c r="AT497" s="117"/>
      <c r="AU497" s="117"/>
      <c r="AV497" s="142"/>
      <c r="AW497" s="142"/>
      <c r="AX497" s="142"/>
      <c r="AY497" s="142"/>
      <c r="AZ497" s="142"/>
      <c r="BA497" s="142"/>
      <c r="BB497" s="142"/>
      <c r="BC497" s="142"/>
      <c r="BD497" s="142"/>
      <c r="BE497" s="142"/>
      <c r="BF497" s="142"/>
      <c r="BG497" s="142"/>
      <c r="BH497" s="142"/>
      <c r="BI497" s="142"/>
      <c r="BJ497" s="142"/>
      <c r="BK497" s="142"/>
      <c r="BL497" s="142"/>
      <c r="BM497" s="142"/>
      <c r="BN497" s="142"/>
      <c r="BO497" s="142"/>
      <c r="BP497" s="142"/>
      <c r="BQ497" s="142"/>
      <c r="BR497" s="142"/>
      <c r="BS497" s="142"/>
      <c r="BT497" s="142"/>
      <c r="BU497" s="142"/>
      <c r="BV497" s="142"/>
      <c r="BW497" s="142"/>
      <c r="BX497" s="142"/>
      <c r="BY497" s="142"/>
      <c r="BZ497" s="142"/>
      <c r="CA497" s="142"/>
      <c r="CB497" s="142"/>
      <c r="CC497" s="142"/>
      <c r="CD497" s="142"/>
      <c r="CE497" s="142"/>
      <c r="CF497" s="142"/>
      <c r="CG497" s="142"/>
      <c r="CH497" s="142"/>
      <c r="CI497" s="142"/>
      <c r="CJ497" s="142"/>
      <c r="CK497" s="142"/>
      <c r="CL497" s="142"/>
      <c r="CM497" s="142"/>
      <c r="CN497" s="142"/>
      <c r="CO497" s="142"/>
      <c r="CP497" s="142"/>
      <c r="CQ497" s="142"/>
      <c r="CR497" s="142"/>
      <c r="CS497" s="142"/>
      <c r="CT497" s="142"/>
      <c r="CU497" s="142"/>
      <c r="CV497" s="142"/>
      <c r="CW497" s="142"/>
      <c r="CX497" s="142"/>
      <c r="CY497" s="142"/>
      <c r="CZ497" s="142"/>
      <c r="DA497" s="142"/>
      <c r="DB497" s="142"/>
      <c r="DC497" s="142"/>
      <c r="DD497" s="142"/>
      <c r="DE497" s="142"/>
      <c r="DF497" s="142"/>
      <c r="DG497" s="142"/>
      <c r="DH497" s="142"/>
      <c r="DI497" s="142"/>
      <c r="DJ497" s="142"/>
      <c r="DK497" s="142"/>
      <c r="DL497" s="142"/>
      <c r="DM497" s="142"/>
      <c r="EG497" s="41"/>
      <c r="EH497" s="41"/>
      <c r="EI497" s="41"/>
      <c r="EJ497" s="41"/>
      <c r="EK497" s="41"/>
      <c r="EL497" s="41"/>
      <c r="EM497" s="141"/>
      <c r="EN497" s="41"/>
      <c r="EW497" s="41"/>
      <c r="EX497" s="41"/>
    </row>
    <row r="498" spans="1:154" s="143" customFormat="1" x14ac:dyDescent="0.2">
      <c r="A498" s="41"/>
      <c r="B498" s="139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  <c r="AP498" s="140"/>
      <c r="AQ498" s="41"/>
      <c r="AR498" s="141"/>
      <c r="AS498" s="117"/>
      <c r="AT498" s="117"/>
      <c r="AU498" s="117"/>
      <c r="AV498" s="142"/>
      <c r="AW498" s="142"/>
      <c r="AX498" s="142"/>
      <c r="AY498" s="142"/>
      <c r="AZ498" s="142"/>
      <c r="BA498" s="142"/>
      <c r="BB498" s="142"/>
      <c r="BC498" s="142"/>
      <c r="BD498" s="142"/>
      <c r="BE498" s="142"/>
      <c r="BF498" s="142"/>
      <c r="BG498" s="142"/>
      <c r="BH498" s="142"/>
      <c r="BI498" s="142"/>
      <c r="BJ498" s="142"/>
      <c r="BK498" s="142"/>
      <c r="BL498" s="142"/>
      <c r="BM498" s="142"/>
      <c r="BN498" s="142"/>
      <c r="BO498" s="142"/>
      <c r="BP498" s="142"/>
      <c r="BQ498" s="142"/>
      <c r="BR498" s="142"/>
      <c r="BS498" s="142"/>
      <c r="BT498" s="142"/>
      <c r="BU498" s="142"/>
      <c r="BV498" s="142"/>
      <c r="BW498" s="142"/>
      <c r="BX498" s="142"/>
      <c r="BY498" s="142"/>
      <c r="BZ498" s="142"/>
      <c r="CA498" s="142"/>
      <c r="CB498" s="142"/>
      <c r="CC498" s="142"/>
      <c r="CD498" s="142"/>
      <c r="CE498" s="142"/>
      <c r="CF498" s="142"/>
      <c r="CG498" s="142"/>
      <c r="CH498" s="142"/>
      <c r="CI498" s="142"/>
      <c r="CJ498" s="142"/>
      <c r="CK498" s="142"/>
      <c r="CL498" s="142"/>
      <c r="CM498" s="142"/>
      <c r="CN498" s="142"/>
      <c r="CO498" s="142"/>
      <c r="CP498" s="142"/>
      <c r="CQ498" s="142"/>
      <c r="CR498" s="142"/>
      <c r="CS498" s="142"/>
      <c r="CT498" s="142"/>
      <c r="CU498" s="142"/>
      <c r="CV498" s="142"/>
      <c r="CW498" s="142"/>
      <c r="CX498" s="142"/>
      <c r="CY498" s="142"/>
      <c r="CZ498" s="142"/>
      <c r="DA498" s="142"/>
      <c r="DB498" s="142"/>
      <c r="DC498" s="142"/>
      <c r="DD498" s="142"/>
      <c r="DE498" s="142"/>
      <c r="DF498" s="142"/>
      <c r="DG498" s="142"/>
      <c r="DH498" s="142"/>
      <c r="DI498" s="142"/>
      <c r="DJ498" s="142"/>
      <c r="DK498" s="142"/>
      <c r="DL498" s="142"/>
      <c r="DM498" s="142"/>
      <c r="EG498" s="41"/>
      <c r="EH498" s="41"/>
      <c r="EI498" s="41"/>
      <c r="EJ498" s="41"/>
      <c r="EK498" s="41"/>
      <c r="EL498" s="41"/>
      <c r="EM498" s="141"/>
      <c r="EN498" s="41"/>
      <c r="EW498" s="41"/>
      <c r="EX498" s="41"/>
    </row>
    <row r="499" spans="1:154" s="143" customFormat="1" x14ac:dyDescent="0.2">
      <c r="A499" s="41"/>
      <c r="B499" s="139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  <c r="AP499" s="140"/>
      <c r="AQ499" s="41"/>
      <c r="AR499" s="141"/>
      <c r="AS499" s="117"/>
      <c r="AT499" s="117"/>
      <c r="AU499" s="117"/>
      <c r="AV499" s="142"/>
      <c r="AW499" s="142"/>
      <c r="AX499" s="142"/>
      <c r="AY499" s="142"/>
      <c r="AZ499" s="142"/>
      <c r="BA499" s="142"/>
      <c r="BB499" s="142"/>
      <c r="BC499" s="142"/>
      <c r="BD499" s="142"/>
      <c r="BE499" s="142"/>
      <c r="BF499" s="142"/>
      <c r="BG499" s="142"/>
      <c r="BH499" s="142"/>
      <c r="BI499" s="142"/>
      <c r="BJ499" s="142"/>
      <c r="BK499" s="142"/>
      <c r="BL499" s="142"/>
      <c r="BM499" s="142"/>
      <c r="BN499" s="142"/>
      <c r="BO499" s="142"/>
      <c r="BP499" s="142"/>
      <c r="BQ499" s="142"/>
      <c r="BR499" s="142"/>
      <c r="BS499" s="142"/>
      <c r="BT499" s="142"/>
      <c r="BU499" s="142"/>
      <c r="BV499" s="142"/>
      <c r="BW499" s="142"/>
      <c r="BX499" s="142"/>
      <c r="BY499" s="142"/>
      <c r="BZ499" s="142"/>
      <c r="CA499" s="142"/>
      <c r="CB499" s="142"/>
      <c r="CC499" s="142"/>
      <c r="CD499" s="142"/>
      <c r="CE499" s="142"/>
      <c r="CF499" s="142"/>
      <c r="CG499" s="142"/>
      <c r="CH499" s="142"/>
      <c r="CI499" s="142"/>
      <c r="CJ499" s="142"/>
      <c r="CK499" s="142"/>
      <c r="CL499" s="142"/>
      <c r="CM499" s="142"/>
      <c r="CN499" s="142"/>
      <c r="CO499" s="142"/>
      <c r="CP499" s="142"/>
      <c r="CQ499" s="142"/>
      <c r="CR499" s="142"/>
      <c r="CS499" s="142"/>
      <c r="CT499" s="142"/>
      <c r="CU499" s="142"/>
      <c r="CV499" s="142"/>
      <c r="CW499" s="142"/>
      <c r="CX499" s="142"/>
      <c r="CY499" s="142"/>
      <c r="CZ499" s="142"/>
      <c r="DA499" s="142"/>
      <c r="DB499" s="142"/>
      <c r="DC499" s="142"/>
      <c r="DD499" s="142"/>
      <c r="DE499" s="142"/>
      <c r="DF499" s="142"/>
      <c r="DG499" s="142"/>
      <c r="DH499" s="142"/>
      <c r="DI499" s="142"/>
      <c r="DJ499" s="142"/>
      <c r="DK499" s="142"/>
      <c r="DL499" s="142"/>
      <c r="DM499" s="142"/>
      <c r="EG499" s="41"/>
      <c r="EH499" s="41"/>
      <c r="EI499" s="41"/>
      <c r="EJ499" s="41"/>
      <c r="EK499" s="41"/>
      <c r="EL499" s="41"/>
      <c r="EM499" s="141"/>
      <c r="EN499" s="41"/>
      <c r="EW499" s="41"/>
      <c r="EX499" s="41"/>
    </row>
    <row r="500" spans="1:154" s="143" customFormat="1" x14ac:dyDescent="0.2">
      <c r="A500" s="41"/>
      <c r="B500" s="139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  <c r="AP500" s="140"/>
      <c r="AQ500" s="41"/>
      <c r="AR500" s="141"/>
      <c r="AS500" s="117"/>
      <c r="AT500" s="117"/>
      <c r="AU500" s="117"/>
      <c r="AV500" s="142"/>
      <c r="AW500" s="142"/>
      <c r="AX500" s="142"/>
      <c r="AY500" s="142"/>
      <c r="AZ500" s="142"/>
      <c r="BA500" s="142"/>
      <c r="BB500" s="142"/>
      <c r="BC500" s="142"/>
      <c r="BD500" s="142"/>
      <c r="BE500" s="142"/>
      <c r="BF500" s="142"/>
      <c r="BG500" s="142"/>
      <c r="BH500" s="142"/>
      <c r="BI500" s="142"/>
      <c r="BJ500" s="142"/>
      <c r="BK500" s="142"/>
      <c r="BL500" s="142"/>
      <c r="BM500" s="142"/>
      <c r="BN500" s="142"/>
      <c r="BO500" s="142"/>
      <c r="BP500" s="142"/>
      <c r="BQ500" s="142"/>
      <c r="BR500" s="142"/>
      <c r="BS500" s="142"/>
      <c r="BT500" s="142"/>
      <c r="BU500" s="142"/>
      <c r="BV500" s="142"/>
      <c r="BW500" s="142"/>
      <c r="BX500" s="142"/>
      <c r="BY500" s="142"/>
      <c r="BZ500" s="142"/>
      <c r="CA500" s="142"/>
      <c r="CB500" s="142"/>
      <c r="CC500" s="142"/>
      <c r="CD500" s="142"/>
      <c r="CE500" s="142"/>
      <c r="CF500" s="142"/>
      <c r="CG500" s="142"/>
      <c r="CH500" s="142"/>
      <c r="CI500" s="142"/>
      <c r="CJ500" s="142"/>
      <c r="CK500" s="142"/>
      <c r="CL500" s="142"/>
      <c r="CM500" s="142"/>
      <c r="CN500" s="142"/>
      <c r="CO500" s="142"/>
      <c r="CP500" s="142"/>
      <c r="CQ500" s="142"/>
      <c r="CR500" s="142"/>
      <c r="CS500" s="142"/>
      <c r="CT500" s="142"/>
      <c r="CU500" s="142"/>
      <c r="CV500" s="142"/>
      <c r="CW500" s="142"/>
      <c r="CX500" s="142"/>
      <c r="CY500" s="142"/>
      <c r="CZ500" s="142"/>
      <c r="DA500" s="142"/>
      <c r="DB500" s="142"/>
      <c r="DC500" s="142"/>
      <c r="DD500" s="142"/>
      <c r="DE500" s="142"/>
      <c r="DF500" s="142"/>
      <c r="DG500" s="142"/>
      <c r="DH500" s="142"/>
      <c r="DI500" s="142"/>
      <c r="DJ500" s="142"/>
      <c r="DK500" s="142"/>
      <c r="DL500" s="142"/>
      <c r="DM500" s="142"/>
      <c r="EG500" s="41"/>
      <c r="EH500" s="41"/>
      <c r="EI500" s="41"/>
      <c r="EJ500" s="41"/>
      <c r="EK500" s="41"/>
      <c r="EL500" s="41"/>
      <c r="EM500" s="141"/>
      <c r="EN500" s="41"/>
      <c r="EW500" s="41"/>
      <c r="EX500" s="41"/>
    </row>
    <row r="501" spans="1:154" s="143" customFormat="1" x14ac:dyDescent="0.2">
      <c r="A501" s="41"/>
      <c r="B501" s="139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  <c r="AP501" s="140"/>
      <c r="AQ501" s="41"/>
      <c r="AR501" s="141"/>
      <c r="AS501" s="117"/>
      <c r="AT501" s="117"/>
      <c r="AU501" s="117"/>
      <c r="AV501" s="142"/>
      <c r="AW501" s="142"/>
      <c r="AX501" s="142"/>
      <c r="AY501" s="142"/>
      <c r="AZ501" s="142"/>
      <c r="BA501" s="142"/>
      <c r="BB501" s="142"/>
      <c r="BC501" s="142"/>
      <c r="BD501" s="142"/>
      <c r="BE501" s="142"/>
      <c r="BF501" s="142"/>
      <c r="BG501" s="142"/>
      <c r="BH501" s="142"/>
      <c r="BI501" s="142"/>
      <c r="BJ501" s="142"/>
      <c r="BK501" s="142"/>
      <c r="BL501" s="142"/>
      <c r="BM501" s="142"/>
      <c r="BN501" s="142"/>
      <c r="BO501" s="142"/>
      <c r="BP501" s="142"/>
      <c r="BQ501" s="142"/>
      <c r="BR501" s="142"/>
      <c r="BS501" s="142"/>
      <c r="BT501" s="142"/>
      <c r="BU501" s="142"/>
      <c r="BV501" s="142"/>
      <c r="BW501" s="142"/>
      <c r="BX501" s="142"/>
      <c r="BY501" s="142"/>
      <c r="BZ501" s="142"/>
      <c r="CA501" s="142"/>
      <c r="CB501" s="142"/>
      <c r="CC501" s="142"/>
      <c r="CD501" s="142"/>
      <c r="CE501" s="142"/>
      <c r="CF501" s="142"/>
      <c r="CG501" s="142"/>
      <c r="CH501" s="142"/>
      <c r="CI501" s="142"/>
      <c r="CJ501" s="142"/>
      <c r="CK501" s="142"/>
      <c r="CL501" s="142"/>
      <c r="CM501" s="142"/>
      <c r="CN501" s="142"/>
      <c r="CO501" s="142"/>
      <c r="CP501" s="142"/>
      <c r="CQ501" s="142"/>
      <c r="CR501" s="142"/>
      <c r="CS501" s="142"/>
      <c r="CT501" s="142"/>
      <c r="CU501" s="142"/>
      <c r="CV501" s="142"/>
      <c r="CW501" s="142"/>
      <c r="CX501" s="142"/>
      <c r="CY501" s="142"/>
      <c r="CZ501" s="142"/>
      <c r="DA501" s="142"/>
      <c r="DB501" s="142"/>
      <c r="DC501" s="142"/>
      <c r="DD501" s="142"/>
      <c r="DE501" s="142"/>
      <c r="DF501" s="142"/>
      <c r="DG501" s="142"/>
      <c r="DH501" s="142"/>
      <c r="DI501" s="142"/>
      <c r="DJ501" s="142"/>
      <c r="DK501" s="142"/>
      <c r="DL501" s="142"/>
      <c r="DM501" s="142"/>
      <c r="EG501" s="41"/>
      <c r="EH501" s="41"/>
      <c r="EI501" s="41"/>
      <c r="EJ501" s="41"/>
      <c r="EK501" s="41"/>
      <c r="EL501" s="41"/>
      <c r="EM501" s="141"/>
      <c r="EN501" s="41"/>
      <c r="EW501" s="41"/>
      <c r="EX501" s="41"/>
    </row>
    <row r="502" spans="1:154" s="143" customFormat="1" x14ac:dyDescent="0.2">
      <c r="A502" s="41"/>
      <c r="B502" s="139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  <c r="AP502" s="140"/>
      <c r="AQ502" s="41"/>
      <c r="AR502" s="141"/>
      <c r="AS502" s="117"/>
      <c r="AT502" s="117"/>
      <c r="AU502" s="117"/>
      <c r="AV502" s="142"/>
      <c r="AW502" s="142"/>
      <c r="AX502" s="142"/>
      <c r="AY502" s="142"/>
      <c r="AZ502" s="142"/>
      <c r="BA502" s="142"/>
      <c r="BB502" s="142"/>
      <c r="BC502" s="142"/>
      <c r="BD502" s="142"/>
      <c r="BE502" s="142"/>
      <c r="BF502" s="142"/>
      <c r="BG502" s="142"/>
      <c r="BH502" s="142"/>
      <c r="BI502" s="142"/>
      <c r="BJ502" s="142"/>
      <c r="BK502" s="142"/>
      <c r="BL502" s="142"/>
      <c r="BM502" s="142"/>
      <c r="BN502" s="142"/>
      <c r="BO502" s="142"/>
      <c r="BP502" s="142"/>
      <c r="BQ502" s="142"/>
      <c r="BR502" s="142"/>
      <c r="BS502" s="142"/>
      <c r="BT502" s="142"/>
      <c r="BU502" s="142"/>
      <c r="BV502" s="142"/>
      <c r="BW502" s="142"/>
      <c r="BX502" s="142"/>
      <c r="BY502" s="142"/>
      <c r="BZ502" s="142"/>
      <c r="CA502" s="142"/>
      <c r="CB502" s="142"/>
      <c r="CC502" s="142"/>
      <c r="CD502" s="142"/>
      <c r="CE502" s="142"/>
      <c r="CF502" s="142"/>
      <c r="CG502" s="142"/>
      <c r="CH502" s="142"/>
      <c r="CI502" s="142"/>
      <c r="CJ502" s="142"/>
      <c r="CK502" s="142"/>
      <c r="CL502" s="142"/>
      <c r="CM502" s="142"/>
      <c r="CN502" s="142"/>
      <c r="CO502" s="142"/>
      <c r="CP502" s="142"/>
      <c r="CQ502" s="142"/>
      <c r="CR502" s="142"/>
      <c r="CS502" s="142"/>
      <c r="CT502" s="142"/>
      <c r="CU502" s="142"/>
      <c r="CV502" s="142"/>
      <c r="CW502" s="142"/>
      <c r="CX502" s="142"/>
      <c r="CY502" s="142"/>
      <c r="CZ502" s="142"/>
      <c r="DA502" s="142"/>
      <c r="DB502" s="142"/>
      <c r="DC502" s="142"/>
      <c r="DD502" s="142"/>
      <c r="DE502" s="142"/>
      <c r="DF502" s="142"/>
      <c r="DG502" s="142"/>
      <c r="DH502" s="142"/>
      <c r="DI502" s="142"/>
      <c r="DJ502" s="142"/>
      <c r="DK502" s="142"/>
      <c r="DL502" s="142"/>
      <c r="DM502" s="142"/>
      <c r="EG502" s="41"/>
      <c r="EH502" s="41"/>
      <c r="EI502" s="41"/>
      <c r="EJ502" s="41"/>
      <c r="EK502" s="41"/>
      <c r="EL502" s="41"/>
      <c r="EM502" s="141"/>
      <c r="EN502" s="41"/>
      <c r="EW502" s="41"/>
      <c r="EX502" s="41"/>
    </row>
    <row r="503" spans="1:154" s="143" customFormat="1" x14ac:dyDescent="0.2">
      <c r="A503" s="41"/>
      <c r="B503" s="139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140"/>
      <c r="AQ503" s="41"/>
      <c r="AR503" s="141"/>
      <c r="AS503" s="117"/>
      <c r="AT503" s="117"/>
      <c r="AU503" s="117"/>
      <c r="AV503" s="142"/>
      <c r="AW503" s="142"/>
      <c r="AX503" s="142"/>
      <c r="AY503" s="142"/>
      <c r="AZ503" s="142"/>
      <c r="BA503" s="142"/>
      <c r="BB503" s="142"/>
      <c r="BC503" s="142"/>
      <c r="BD503" s="142"/>
      <c r="BE503" s="142"/>
      <c r="BF503" s="142"/>
      <c r="BG503" s="142"/>
      <c r="BH503" s="142"/>
      <c r="BI503" s="142"/>
      <c r="BJ503" s="142"/>
      <c r="BK503" s="142"/>
      <c r="BL503" s="142"/>
      <c r="BM503" s="142"/>
      <c r="BN503" s="142"/>
      <c r="BO503" s="142"/>
      <c r="BP503" s="142"/>
      <c r="BQ503" s="142"/>
      <c r="BR503" s="142"/>
      <c r="BS503" s="142"/>
      <c r="BT503" s="142"/>
      <c r="BU503" s="142"/>
      <c r="BV503" s="142"/>
      <c r="BW503" s="142"/>
      <c r="BX503" s="142"/>
      <c r="BY503" s="142"/>
      <c r="BZ503" s="142"/>
      <c r="CA503" s="142"/>
      <c r="CB503" s="142"/>
      <c r="CC503" s="142"/>
      <c r="CD503" s="142"/>
      <c r="CE503" s="142"/>
      <c r="CF503" s="142"/>
      <c r="CG503" s="142"/>
      <c r="CH503" s="142"/>
      <c r="CI503" s="142"/>
      <c r="CJ503" s="142"/>
      <c r="CK503" s="142"/>
      <c r="CL503" s="142"/>
      <c r="CM503" s="142"/>
      <c r="CN503" s="142"/>
      <c r="CO503" s="142"/>
      <c r="CP503" s="142"/>
      <c r="CQ503" s="142"/>
      <c r="CR503" s="142"/>
      <c r="CS503" s="142"/>
      <c r="CT503" s="142"/>
      <c r="CU503" s="142"/>
      <c r="CV503" s="142"/>
      <c r="CW503" s="142"/>
      <c r="CX503" s="142"/>
      <c r="CY503" s="142"/>
      <c r="CZ503" s="142"/>
      <c r="DA503" s="142"/>
      <c r="DB503" s="142"/>
      <c r="DC503" s="142"/>
      <c r="DD503" s="142"/>
      <c r="DE503" s="142"/>
      <c r="DF503" s="142"/>
      <c r="DG503" s="142"/>
      <c r="DH503" s="142"/>
      <c r="DI503" s="142"/>
      <c r="DJ503" s="142"/>
      <c r="DK503" s="142"/>
      <c r="DL503" s="142"/>
      <c r="DM503" s="142"/>
      <c r="EG503" s="41"/>
      <c r="EH503" s="41"/>
      <c r="EI503" s="41"/>
      <c r="EJ503" s="41"/>
      <c r="EK503" s="41"/>
      <c r="EL503" s="41"/>
      <c r="EM503" s="141"/>
      <c r="EN503" s="41"/>
      <c r="EW503" s="41"/>
      <c r="EX503" s="41"/>
    </row>
    <row r="504" spans="1:154" s="143" customFormat="1" x14ac:dyDescent="0.2">
      <c r="A504" s="41"/>
      <c r="B504" s="139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  <c r="AP504" s="140"/>
      <c r="AQ504" s="41"/>
      <c r="AR504" s="141"/>
      <c r="AS504" s="117"/>
      <c r="AT504" s="117"/>
      <c r="AU504" s="117"/>
      <c r="AV504" s="142"/>
      <c r="AW504" s="142"/>
      <c r="AX504" s="142"/>
      <c r="AY504" s="142"/>
      <c r="AZ504" s="142"/>
      <c r="BA504" s="142"/>
      <c r="BB504" s="142"/>
      <c r="BC504" s="142"/>
      <c r="BD504" s="142"/>
      <c r="BE504" s="142"/>
      <c r="BF504" s="142"/>
      <c r="BG504" s="142"/>
      <c r="BH504" s="142"/>
      <c r="BI504" s="142"/>
      <c r="BJ504" s="142"/>
      <c r="BK504" s="142"/>
      <c r="BL504" s="142"/>
      <c r="BM504" s="142"/>
      <c r="BN504" s="142"/>
      <c r="BO504" s="142"/>
      <c r="BP504" s="142"/>
      <c r="BQ504" s="142"/>
      <c r="BR504" s="142"/>
      <c r="BS504" s="142"/>
      <c r="BT504" s="142"/>
      <c r="BU504" s="142"/>
      <c r="BV504" s="142"/>
      <c r="BW504" s="142"/>
      <c r="BX504" s="142"/>
      <c r="BY504" s="142"/>
      <c r="BZ504" s="142"/>
      <c r="CA504" s="142"/>
      <c r="CB504" s="142"/>
      <c r="CC504" s="142"/>
      <c r="CD504" s="142"/>
      <c r="CE504" s="142"/>
      <c r="CF504" s="142"/>
      <c r="CG504" s="142"/>
      <c r="CH504" s="142"/>
      <c r="CI504" s="142"/>
      <c r="CJ504" s="142"/>
      <c r="CK504" s="142"/>
      <c r="CL504" s="142"/>
      <c r="CM504" s="142"/>
      <c r="CN504" s="142"/>
      <c r="CO504" s="142"/>
      <c r="CP504" s="142"/>
      <c r="CQ504" s="142"/>
      <c r="CR504" s="142"/>
      <c r="CS504" s="142"/>
      <c r="CT504" s="142"/>
      <c r="CU504" s="142"/>
      <c r="CV504" s="142"/>
      <c r="CW504" s="142"/>
      <c r="CX504" s="142"/>
      <c r="CY504" s="142"/>
      <c r="CZ504" s="142"/>
      <c r="DA504" s="142"/>
      <c r="DB504" s="142"/>
      <c r="DC504" s="142"/>
      <c r="DD504" s="142"/>
      <c r="DE504" s="142"/>
      <c r="DF504" s="142"/>
      <c r="DG504" s="142"/>
      <c r="DH504" s="142"/>
      <c r="DI504" s="142"/>
      <c r="DJ504" s="142"/>
      <c r="DK504" s="142"/>
      <c r="DL504" s="142"/>
      <c r="DM504" s="142"/>
      <c r="EG504" s="41"/>
      <c r="EH504" s="41"/>
      <c r="EI504" s="41"/>
      <c r="EJ504" s="41"/>
      <c r="EK504" s="41"/>
      <c r="EL504" s="41"/>
      <c r="EM504" s="141"/>
      <c r="EN504" s="41"/>
      <c r="EW504" s="41"/>
      <c r="EX504" s="41"/>
    </row>
    <row r="505" spans="1:154" s="143" customFormat="1" x14ac:dyDescent="0.2">
      <c r="A505" s="41"/>
      <c r="B505" s="139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  <c r="AP505" s="140"/>
      <c r="AQ505" s="41"/>
      <c r="AR505" s="141"/>
      <c r="AS505" s="117"/>
      <c r="AT505" s="117"/>
      <c r="AU505" s="117"/>
      <c r="AV505" s="142"/>
      <c r="AW505" s="142"/>
      <c r="AX505" s="142"/>
      <c r="AY505" s="142"/>
      <c r="AZ505" s="142"/>
      <c r="BA505" s="142"/>
      <c r="BB505" s="142"/>
      <c r="BC505" s="142"/>
      <c r="BD505" s="142"/>
      <c r="BE505" s="142"/>
      <c r="BF505" s="142"/>
      <c r="BG505" s="142"/>
      <c r="BH505" s="142"/>
      <c r="BI505" s="142"/>
      <c r="BJ505" s="142"/>
      <c r="BK505" s="142"/>
      <c r="BL505" s="142"/>
      <c r="BM505" s="142"/>
      <c r="BN505" s="142"/>
      <c r="BO505" s="142"/>
      <c r="BP505" s="142"/>
      <c r="BQ505" s="142"/>
      <c r="BR505" s="142"/>
      <c r="BS505" s="142"/>
      <c r="BT505" s="142"/>
      <c r="BU505" s="142"/>
      <c r="BV505" s="142"/>
      <c r="BW505" s="142"/>
      <c r="BX505" s="142"/>
      <c r="BY505" s="142"/>
      <c r="BZ505" s="142"/>
      <c r="CA505" s="142"/>
      <c r="CB505" s="142"/>
      <c r="CC505" s="142"/>
      <c r="CD505" s="142"/>
      <c r="CE505" s="142"/>
      <c r="CF505" s="142"/>
      <c r="CG505" s="142"/>
      <c r="CH505" s="142"/>
      <c r="CI505" s="142"/>
      <c r="CJ505" s="142"/>
      <c r="CK505" s="142"/>
      <c r="CL505" s="142"/>
      <c r="CM505" s="142"/>
      <c r="CN505" s="142"/>
      <c r="CO505" s="142"/>
      <c r="CP505" s="142"/>
      <c r="CQ505" s="142"/>
      <c r="CR505" s="142"/>
      <c r="CS505" s="142"/>
      <c r="CT505" s="142"/>
      <c r="CU505" s="142"/>
      <c r="CV505" s="142"/>
      <c r="CW505" s="142"/>
      <c r="CX505" s="142"/>
      <c r="CY505" s="142"/>
      <c r="CZ505" s="142"/>
      <c r="DA505" s="142"/>
      <c r="DB505" s="142"/>
      <c r="DC505" s="142"/>
      <c r="DD505" s="142"/>
      <c r="DE505" s="142"/>
      <c r="DF505" s="142"/>
      <c r="DG505" s="142"/>
      <c r="DH505" s="142"/>
      <c r="DI505" s="142"/>
      <c r="DJ505" s="142"/>
      <c r="DK505" s="142"/>
      <c r="DL505" s="142"/>
      <c r="DM505" s="142"/>
      <c r="EG505" s="41"/>
      <c r="EH505" s="41"/>
      <c r="EI505" s="41"/>
      <c r="EJ505" s="41"/>
      <c r="EK505" s="41"/>
      <c r="EL505" s="41"/>
      <c r="EM505" s="141"/>
      <c r="EN505" s="41"/>
      <c r="EW505" s="41"/>
      <c r="EX505" s="41"/>
    </row>
    <row r="506" spans="1:154" s="143" customFormat="1" x14ac:dyDescent="0.2">
      <c r="A506" s="41"/>
      <c r="B506" s="139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  <c r="AP506" s="140"/>
      <c r="AQ506" s="41"/>
      <c r="AR506" s="141"/>
      <c r="AS506" s="117"/>
      <c r="AT506" s="117"/>
      <c r="AU506" s="117"/>
      <c r="AV506" s="142"/>
      <c r="AW506" s="142"/>
      <c r="AX506" s="142"/>
      <c r="AY506" s="142"/>
      <c r="AZ506" s="142"/>
      <c r="BA506" s="142"/>
      <c r="BB506" s="142"/>
      <c r="BC506" s="142"/>
      <c r="BD506" s="142"/>
      <c r="BE506" s="142"/>
      <c r="BF506" s="142"/>
      <c r="BG506" s="142"/>
      <c r="BH506" s="142"/>
      <c r="BI506" s="142"/>
      <c r="BJ506" s="142"/>
      <c r="BK506" s="142"/>
      <c r="BL506" s="142"/>
      <c r="BM506" s="142"/>
      <c r="BN506" s="142"/>
      <c r="BO506" s="142"/>
      <c r="BP506" s="142"/>
      <c r="BQ506" s="142"/>
      <c r="BR506" s="142"/>
      <c r="BS506" s="142"/>
      <c r="BT506" s="142"/>
      <c r="BU506" s="142"/>
      <c r="BV506" s="142"/>
      <c r="BW506" s="142"/>
      <c r="BX506" s="142"/>
      <c r="BY506" s="142"/>
      <c r="BZ506" s="142"/>
      <c r="CA506" s="142"/>
      <c r="CB506" s="142"/>
      <c r="CC506" s="142"/>
      <c r="CD506" s="142"/>
      <c r="CE506" s="142"/>
      <c r="CF506" s="142"/>
      <c r="CG506" s="142"/>
      <c r="CH506" s="142"/>
      <c r="CI506" s="142"/>
      <c r="CJ506" s="142"/>
      <c r="CK506" s="142"/>
      <c r="CL506" s="142"/>
      <c r="CM506" s="142"/>
      <c r="CN506" s="142"/>
      <c r="CO506" s="142"/>
      <c r="CP506" s="142"/>
      <c r="CQ506" s="142"/>
      <c r="CR506" s="142"/>
      <c r="CS506" s="142"/>
      <c r="CT506" s="142"/>
      <c r="CU506" s="142"/>
      <c r="CV506" s="142"/>
      <c r="CW506" s="142"/>
      <c r="CX506" s="142"/>
      <c r="CY506" s="142"/>
      <c r="CZ506" s="142"/>
      <c r="DA506" s="142"/>
      <c r="DB506" s="142"/>
      <c r="DC506" s="142"/>
      <c r="DD506" s="142"/>
      <c r="DE506" s="142"/>
      <c r="DF506" s="142"/>
      <c r="DG506" s="142"/>
      <c r="DH506" s="142"/>
      <c r="DI506" s="142"/>
      <c r="DJ506" s="142"/>
      <c r="DK506" s="142"/>
      <c r="DL506" s="142"/>
      <c r="DM506" s="142"/>
      <c r="EG506" s="41"/>
      <c r="EH506" s="41"/>
      <c r="EI506" s="41"/>
      <c r="EJ506" s="41"/>
      <c r="EK506" s="41"/>
      <c r="EL506" s="41"/>
      <c r="EM506" s="141"/>
      <c r="EN506" s="41"/>
      <c r="EW506" s="41"/>
      <c r="EX506" s="41"/>
    </row>
    <row r="507" spans="1:154" s="143" customFormat="1" x14ac:dyDescent="0.2">
      <c r="A507" s="41"/>
      <c r="B507" s="139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  <c r="AP507" s="140"/>
      <c r="AQ507" s="41"/>
      <c r="AR507" s="141"/>
      <c r="AS507" s="117"/>
      <c r="AT507" s="117"/>
      <c r="AU507" s="117"/>
      <c r="AV507" s="142"/>
      <c r="AW507" s="142"/>
      <c r="AX507" s="142"/>
      <c r="AY507" s="142"/>
      <c r="AZ507" s="142"/>
      <c r="BA507" s="142"/>
      <c r="BB507" s="142"/>
      <c r="BC507" s="142"/>
      <c r="BD507" s="142"/>
      <c r="BE507" s="142"/>
      <c r="BF507" s="142"/>
      <c r="BG507" s="142"/>
      <c r="BH507" s="142"/>
      <c r="BI507" s="142"/>
      <c r="BJ507" s="142"/>
      <c r="BK507" s="142"/>
      <c r="BL507" s="142"/>
      <c r="BM507" s="142"/>
      <c r="BN507" s="142"/>
      <c r="BO507" s="142"/>
      <c r="BP507" s="142"/>
      <c r="BQ507" s="142"/>
      <c r="BR507" s="142"/>
      <c r="BS507" s="142"/>
      <c r="BT507" s="142"/>
      <c r="BU507" s="142"/>
      <c r="BV507" s="142"/>
      <c r="BW507" s="142"/>
      <c r="BX507" s="142"/>
      <c r="BY507" s="142"/>
      <c r="BZ507" s="142"/>
      <c r="CA507" s="142"/>
      <c r="CB507" s="142"/>
      <c r="CC507" s="142"/>
      <c r="CD507" s="142"/>
      <c r="CE507" s="142"/>
      <c r="CF507" s="142"/>
      <c r="CG507" s="142"/>
      <c r="CH507" s="142"/>
      <c r="CI507" s="142"/>
      <c r="CJ507" s="142"/>
      <c r="CK507" s="142"/>
      <c r="CL507" s="142"/>
      <c r="CM507" s="142"/>
      <c r="CN507" s="142"/>
      <c r="CO507" s="142"/>
      <c r="CP507" s="142"/>
      <c r="CQ507" s="142"/>
      <c r="CR507" s="142"/>
      <c r="CS507" s="142"/>
      <c r="CT507" s="142"/>
      <c r="CU507" s="142"/>
      <c r="CV507" s="142"/>
      <c r="CW507" s="142"/>
      <c r="CX507" s="142"/>
      <c r="CY507" s="142"/>
      <c r="CZ507" s="142"/>
      <c r="DA507" s="142"/>
      <c r="DB507" s="142"/>
      <c r="DC507" s="142"/>
      <c r="DD507" s="142"/>
      <c r="DE507" s="142"/>
      <c r="DF507" s="142"/>
      <c r="DG507" s="142"/>
      <c r="DH507" s="142"/>
      <c r="DI507" s="142"/>
      <c r="DJ507" s="142"/>
      <c r="DK507" s="142"/>
      <c r="DL507" s="142"/>
      <c r="DM507" s="142"/>
      <c r="EG507" s="41"/>
      <c r="EH507" s="41"/>
      <c r="EI507" s="41"/>
      <c r="EJ507" s="41"/>
      <c r="EK507" s="41"/>
      <c r="EL507" s="41"/>
      <c r="EM507" s="141"/>
      <c r="EN507" s="41"/>
      <c r="EW507" s="41"/>
      <c r="EX507" s="41"/>
    </row>
    <row r="508" spans="1:154" s="143" customFormat="1" x14ac:dyDescent="0.2">
      <c r="A508" s="41"/>
      <c r="B508" s="139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  <c r="AP508" s="140"/>
      <c r="AQ508" s="41"/>
      <c r="AR508" s="141"/>
      <c r="AS508" s="117"/>
      <c r="AT508" s="117"/>
      <c r="AU508" s="117"/>
      <c r="AV508" s="142"/>
      <c r="AW508" s="142"/>
      <c r="AX508" s="142"/>
      <c r="AY508" s="142"/>
      <c r="AZ508" s="142"/>
      <c r="BA508" s="142"/>
      <c r="BB508" s="142"/>
      <c r="BC508" s="142"/>
      <c r="BD508" s="142"/>
      <c r="BE508" s="142"/>
      <c r="BF508" s="142"/>
      <c r="BG508" s="142"/>
      <c r="BH508" s="142"/>
      <c r="BI508" s="142"/>
      <c r="BJ508" s="142"/>
      <c r="BK508" s="142"/>
      <c r="BL508" s="142"/>
      <c r="BM508" s="142"/>
      <c r="BN508" s="142"/>
      <c r="BO508" s="142"/>
      <c r="BP508" s="142"/>
      <c r="BQ508" s="142"/>
      <c r="BR508" s="142"/>
      <c r="BS508" s="142"/>
      <c r="BT508" s="142"/>
      <c r="BU508" s="142"/>
      <c r="BV508" s="142"/>
      <c r="BW508" s="142"/>
      <c r="BX508" s="142"/>
      <c r="BY508" s="142"/>
      <c r="BZ508" s="142"/>
      <c r="CA508" s="142"/>
      <c r="CB508" s="142"/>
      <c r="CC508" s="142"/>
      <c r="CD508" s="142"/>
      <c r="CE508" s="142"/>
      <c r="CF508" s="142"/>
      <c r="CG508" s="142"/>
      <c r="CH508" s="142"/>
      <c r="CI508" s="142"/>
      <c r="CJ508" s="142"/>
      <c r="CK508" s="142"/>
      <c r="CL508" s="142"/>
      <c r="CM508" s="142"/>
      <c r="CN508" s="142"/>
      <c r="CO508" s="142"/>
      <c r="CP508" s="142"/>
      <c r="CQ508" s="142"/>
      <c r="CR508" s="142"/>
      <c r="CS508" s="142"/>
      <c r="CT508" s="142"/>
      <c r="CU508" s="142"/>
      <c r="CV508" s="142"/>
      <c r="CW508" s="142"/>
      <c r="CX508" s="142"/>
      <c r="CY508" s="142"/>
      <c r="CZ508" s="142"/>
      <c r="DA508" s="142"/>
      <c r="DB508" s="142"/>
      <c r="DC508" s="142"/>
      <c r="DD508" s="142"/>
      <c r="DE508" s="142"/>
      <c r="DF508" s="142"/>
      <c r="DG508" s="142"/>
      <c r="DH508" s="142"/>
      <c r="DI508" s="142"/>
      <c r="DJ508" s="142"/>
      <c r="DK508" s="142"/>
      <c r="DL508" s="142"/>
      <c r="DM508" s="142"/>
      <c r="EG508" s="41"/>
      <c r="EH508" s="41"/>
      <c r="EI508" s="41"/>
      <c r="EJ508" s="41"/>
      <c r="EK508" s="41"/>
      <c r="EL508" s="41"/>
      <c r="EM508" s="141"/>
      <c r="EN508" s="41"/>
      <c r="EW508" s="41"/>
      <c r="EX508" s="41"/>
    </row>
    <row r="509" spans="1:154" s="143" customFormat="1" x14ac:dyDescent="0.2">
      <c r="A509" s="41"/>
      <c r="B509" s="139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  <c r="AP509" s="140"/>
      <c r="AQ509" s="41"/>
      <c r="AR509" s="141"/>
      <c r="AS509" s="117"/>
      <c r="AT509" s="117"/>
      <c r="AU509" s="117"/>
      <c r="AV509" s="142"/>
      <c r="AW509" s="142"/>
      <c r="AX509" s="142"/>
      <c r="AY509" s="142"/>
      <c r="AZ509" s="142"/>
      <c r="BA509" s="142"/>
      <c r="BB509" s="142"/>
      <c r="BC509" s="142"/>
      <c r="BD509" s="142"/>
      <c r="BE509" s="142"/>
      <c r="BF509" s="142"/>
      <c r="BG509" s="142"/>
      <c r="BH509" s="142"/>
      <c r="BI509" s="142"/>
      <c r="BJ509" s="142"/>
      <c r="BK509" s="142"/>
      <c r="BL509" s="142"/>
      <c r="BM509" s="142"/>
      <c r="BN509" s="142"/>
      <c r="BO509" s="142"/>
      <c r="BP509" s="142"/>
      <c r="BQ509" s="142"/>
      <c r="BR509" s="142"/>
      <c r="BS509" s="142"/>
      <c r="BT509" s="142"/>
      <c r="BU509" s="142"/>
      <c r="BV509" s="142"/>
      <c r="BW509" s="142"/>
      <c r="BX509" s="142"/>
      <c r="BY509" s="142"/>
      <c r="BZ509" s="142"/>
      <c r="CA509" s="142"/>
      <c r="CB509" s="142"/>
      <c r="CC509" s="142"/>
      <c r="CD509" s="142"/>
      <c r="CE509" s="142"/>
      <c r="CF509" s="142"/>
      <c r="CG509" s="142"/>
      <c r="CH509" s="142"/>
      <c r="CI509" s="142"/>
      <c r="CJ509" s="142"/>
      <c r="CK509" s="142"/>
      <c r="CL509" s="142"/>
      <c r="CM509" s="142"/>
      <c r="CN509" s="142"/>
      <c r="CO509" s="142"/>
      <c r="CP509" s="142"/>
      <c r="CQ509" s="142"/>
      <c r="CR509" s="142"/>
      <c r="CS509" s="142"/>
      <c r="CT509" s="142"/>
      <c r="CU509" s="142"/>
      <c r="CV509" s="142"/>
      <c r="CW509" s="142"/>
      <c r="CX509" s="142"/>
      <c r="CY509" s="142"/>
      <c r="CZ509" s="142"/>
      <c r="DA509" s="142"/>
      <c r="DB509" s="142"/>
      <c r="DC509" s="142"/>
      <c r="DD509" s="142"/>
      <c r="DE509" s="142"/>
      <c r="DF509" s="142"/>
      <c r="DG509" s="142"/>
      <c r="DH509" s="142"/>
      <c r="DI509" s="142"/>
      <c r="DJ509" s="142"/>
      <c r="DK509" s="142"/>
      <c r="DL509" s="142"/>
      <c r="DM509" s="142"/>
      <c r="EG509" s="41"/>
      <c r="EH509" s="41"/>
      <c r="EI509" s="41"/>
      <c r="EJ509" s="41"/>
      <c r="EK509" s="41"/>
      <c r="EL509" s="41"/>
      <c r="EM509" s="141"/>
      <c r="EN509" s="41"/>
      <c r="EW509" s="41"/>
      <c r="EX509" s="41"/>
    </row>
    <row r="510" spans="1:154" s="143" customFormat="1" x14ac:dyDescent="0.2">
      <c r="A510" s="41"/>
      <c r="B510" s="139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  <c r="AP510" s="140"/>
      <c r="AQ510" s="41"/>
      <c r="AR510" s="141"/>
      <c r="AS510" s="117"/>
      <c r="AT510" s="117"/>
      <c r="AU510" s="117"/>
      <c r="AV510" s="142"/>
      <c r="AW510" s="142"/>
      <c r="AX510" s="142"/>
      <c r="AY510" s="142"/>
      <c r="AZ510" s="142"/>
      <c r="BA510" s="142"/>
      <c r="BB510" s="142"/>
      <c r="BC510" s="142"/>
      <c r="BD510" s="142"/>
      <c r="BE510" s="142"/>
      <c r="BF510" s="142"/>
      <c r="BG510" s="142"/>
      <c r="BH510" s="142"/>
      <c r="BI510" s="142"/>
      <c r="BJ510" s="142"/>
      <c r="BK510" s="142"/>
      <c r="BL510" s="142"/>
      <c r="BM510" s="142"/>
      <c r="BN510" s="142"/>
      <c r="BO510" s="142"/>
      <c r="BP510" s="142"/>
      <c r="BQ510" s="142"/>
      <c r="BR510" s="142"/>
      <c r="BS510" s="142"/>
      <c r="BT510" s="142"/>
      <c r="BU510" s="142"/>
      <c r="BV510" s="142"/>
      <c r="BW510" s="142"/>
      <c r="BX510" s="142"/>
      <c r="BY510" s="142"/>
      <c r="BZ510" s="142"/>
      <c r="CA510" s="142"/>
      <c r="CB510" s="142"/>
      <c r="CC510" s="142"/>
      <c r="CD510" s="142"/>
      <c r="CE510" s="142"/>
      <c r="CF510" s="142"/>
      <c r="CG510" s="142"/>
      <c r="CH510" s="142"/>
      <c r="CI510" s="142"/>
      <c r="CJ510" s="142"/>
      <c r="CK510" s="142"/>
      <c r="CL510" s="142"/>
      <c r="CM510" s="142"/>
      <c r="CN510" s="142"/>
      <c r="CO510" s="142"/>
      <c r="CP510" s="142"/>
      <c r="CQ510" s="142"/>
      <c r="CR510" s="142"/>
      <c r="CS510" s="142"/>
      <c r="CT510" s="142"/>
      <c r="CU510" s="142"/>
      <c r="CV510" s="142"/>
      <c r="CW510" s="142"/>
      <c r="CX510" s="142"/>
      <c r="CY510" s="142"/>
      <c r="CZ510" s="142"/>
      <c r="DA510" s="142"/>
      <c r="DB510" s="142"/>
      <c r="DC510" s="142"/>
      <c r="DD510" s="142"/>
      <c r="DE510" s="142"/>
      <c r="DF510" s="142"/>
      <c r="DG510" s="142"/>
      <c r="DH510" s="142"/>
      <c r="DI510" s="142"/>
      <c r="DJ510" s="142"/>
      <c r="DK510" s="142"/>
      <c r="DL510" s="142"/>
      <c r="DM510" s="142"/>
      <c r="EG510" s="41"/>
      <c r="EH510" s="41"/>
      <c r="EI510" s="41"/>
      <c r="EJ510" s="41"/>
      <c r="EK510" s="41"/>
      <c r="EL510" s="41"/>
      <c r="EM510" s="141"/>
      <c r="EN510" s="41"/>
      <c r="EW510" s="41"/>
      <c r="EX510" s="41"/>
    </row>
    <row r="511" spans="1:154" s="143" customFormat="1" x14ac:dyDescent="0.2">
      <c r="A511" s="41"/>
      <c r="B511" s="139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  <c r="AP511" s="140"/>
      <c r="AQ511" s="41"/>
      <c r="AR511" s="141"/>
      <c r="AS511" s="117"/>
      <c r="AT511" s="117"/>
      <c r="AU511" s="117"/>
      <c r="AV511" s="142"/>
      <c r="AW511" s="142"/>
      <c r="AX511" s="142"/>
      <c r="AY511" s="142"/>
      <c r="AZ511" s="142"/>
      <c r="BA511" s="142"/>
      <c r="BB511" s="142"/>
      <c r="BC511" s="142"/>
      <c r="BD511" s="142"/>
      <c r="BE511" s="142"/>
      <c r="BF511" s="142"/>
      <c r="BG511" s="142"/>
      <c r="BH511" s="142"/>
      <c r="BI511" s="142"/>
      <c r="BJ511" s="142"/>
      <c r="BK511" s="142"/>
      <c r="BL511" s="142"/>
      <c r="BM511" s="142"/>
      <c r="BN511" s="142"/>
      <c r="BO511" s="142"/>
      <c r="BP511" s="142"/>
      <c r="BQ511" s="142"/>
      <c r="BR511" s="142"/>
      <c r="BS511" s="142"/>
      <c r="BT511" s="142"/>
      <c r="BU511" s="142"/>
      <c r="BV511" s="142"/>
      <c r="BW511" s="142"/>
      <c r="BX511" s="142"/>
      <c r="BY511" s="142"/>
      <c r="BZ511" s="142"/>
      <c r="CA511" s="142"/>
      <c r="CB511" s="142"/>
      <c r="CC511" s="142"/>
      <c r="CD511" s="142"/>
      <c r="CE511" s="142"/>
      <c r="CF511" s="142"/>
      <c r="CG511" s="142"/>
      <c r="CH511" s="142"/>
      <c r="CI511" s="142"/>
      <c r="CJ511" s="142"/>
      <c r="CK511" s="142"/>
      <c r="CL511" s="142"/>
      <c r="CM511" s="142"/>
      <c r="CN511" s="142"/>
      <c r="CO511" s="142"/>
      <c r="CP511" s="142"/>
      <c r="CQ511" s="142"/>
      <c r="CR511" s="142"/>
      <c r="CS511" s="142"/>
      <c r="CT511" s="142"/>
      <c r="CU511" s="142"/>
      <c r="CV511" s="142"/>
      <c r="CW511" s="142"/>
      <c r="CX511" s="142"/>
      <c r="CY511" s="142"/>
      <c r="CZ511" s="142"/>
      <c r="DA511" s="142"/>
      <c r="DB511" s="142"/>
      <c r="DC511" s="142"/>
      <c r="DD511" s="142"/>
      <c r="DE511" s="142"/>
      <c r="DF511" s="142"/>
      <c r="DG511" s="142"/>
      <c r="DH511" s="142"/>
      <c r="DI511" s="142"/>
      <c r="DJ511" s="142"/>
      <c r="DK511" s="142"/>
      <c r="DL511" s="142"/>
      <c r="DM511" s="142"/>
      <c r="EG511" s="41"/>
      <c r="EH511" s="41"/>
      <c r="EI511" s="41"/>
      <c r="EJ511" s="41"/>
      <c r="EK511" s="41"/>
      <c r="EL511" s="41"/>
      <c r="EM511" s="141"/>
      <c r="EN511" s="41"/>
      <c r="EW511" s="41"/>
      <c r="EX511" s="41"/>
    </row>
    <row r="512" spans="1:154" s="143" customFormat="1" x14ac:dyDescent="0.2">
      <c r="A512" s="41"/>
      <c r="B512" s="139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  <c r="AP512" s="140"/>
      <c r="AQ512" s="41"/>
      <c r="AR512" s="141"/>
      <c r="AS512" s="117"/>
      <c r="AT512" s="117"/>
      <c r="AU512" s="117"/>
      <c r="AV512" s="142"/>
      <c r="AW512" s="142"/>
      <c r="AX512" s="142"/>
      <c r="AY512" s="142"/>
      <c r="AZ512" s="142"/>
      <c r="BA512" s="142"/>
      <c r="BB512" s="142"/>
      <c r="BC512" s="142"/>
      <c r="BD512" s="142"/>
      <c r="BE512" s="142"/>
      <c r="BF512" s="142"/>
      <c r="BG512" s="142"/>
      <c r="BH512" s="142"/>
      <c r="BI512" s="142"/>
      <c r="BJ512" s="142"/>
      <c r="BK512" s="142"/>
      <c r="BL512" s="142"/>
      <c r="BM512" s="142"/>
      <c r="BN512" s="142"/>
      <c r="BO512" s="142"/>
      <c r="BP512" s="142"/>
      <c r="BQ512" s="142"/>
      <c r="BR512" s="142"/>
      <c r="BS512" s="142"/>
      <c r="BT512" s="142"/>
      <c r="BU512" s="142"/>
      <c r="BV512" s="142"/>
      <c r="BW512" s="142"/>
      <c r="BX512" s="142"/>
      <c r="BY512" s="142"/>
      <c r="BZ512" s="142"/>
      <c r="CA512" s="142"/>
      <c r="CB512" s="142"/>
      <c r="CC512" s="142"/>
      <c r="CD512" s="142"/>
      <c r="CE512" s="142"/>
      <c r="CF512" s="142"/>
      <c r="CG512" s="142"/>
      <c r="CH512" s="142"/>
      <c r="CI512" s="142"/>
      <c r="CJ512" s="142"/>
      <c r="CK512" s="142"/>
      <c r="CL512" s="142"/>
      <c r="CM512" s="142"/>
      <c r="CN512" s="142"/>
      <c r="CO512" s="142"/>
      <c r="CP512" s="142"/>
      <c r="CQ512" s="142"/>
      <c r="CR512" s="142"/>
      <c r="CS512" s="142"/>
      <c r="CT512" s="142"/>
      <c r="CU512" s="142"/>
      <c r="CV512" s="142"/>
      <c r="CW512" s="142"/>
      <c r="CX512" s="142"/>
      <c r="CY512" s="142"/>
      <c r="CZ512" s="142"/>
      <c r="DA512" s="142"/>
      <c r="DB512" s="142"/>
      <c r="DC512" s="142"/>
      <c r="DD512" s="142"/>
      <c r="DE512" s="142"/>
      <c r="DF512" s="142"/>
      <c r="DG512" s="142"/>
      <c r="DH512" s="142"/>
      <c r="DI512" s="142"/>
      <c r="DJ512" s="142"/>
      <c r="DK512" s="142"/>
      <c r="DL512" s="142"/>
      <c r="DM512" s="142"/>
      <c r="EG512" s="41"/>
      <c r="EH512" s="41"/>
      <c r="EI512" s="41"/>
      <c r="EJ512" s="41"/>
      <c r="EK512" s="41"/>
      <c r="EL512" s="41"/>
      <c r="EM512" s="141"/>
      <c r="EN512" s="41"/>
      <c r="EW512" s="41"/>
      <c r="EX512" s="41"/>
    </row>
    <row r="513" spans="1:154" s="143" customFormat="1" x14ac:dyDescent="0.2">
      <c r="A513" s="41"/>
      <c r="B513" s="139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  <c r="AP513" s="140"/>
      <c r="AQ513" s="41"/>
      <c r="AR513" s="141"/>
      <c r="AS513" s="117"/>
      <c r="AT513" s="117"/>
      <c r="AU513" s="117"/>
      <c r="AV513" s="142"/>
      <c r="AW513" s="142"/>
      <c r="AX513" s="142"/>
      <c r="AY513" s="142"/>
      <c r="AZ513" s="142"/>
      <c r="BA513" s="142"/>
      <c r="BB513" s="142"/>
      <c r="BC513" s="142"/>
      <c r="BD513" s="142"/>
      <c r="BE513" s="142"/>
      <c r="BF513" s="142"/>
      <c r="BG513" s="142"/>
      <c r="BH513" s="142"/>
      <c r="BI513" s="142"/>
      <c r="BJ513" s="142"/>
      <c r="BK513" s="142"/>
      <c r="BL513" s="142"/>
      <c r="BM513" s="142"/>
      <c r="BN513" s="142"/>
      <c r="BO513" s="142"/>
      <c r="BP513" s="142"/>
      <c r="BQ513" s="142"/>
      <c r="BR513" s="142"/>
      <c r="BS513" s="142"/>
      <c r="BT513" s="142"/>
      <c r="BU513" s="142"/>
      <c r="BV513" s="142"/>
      <c r="BW513" s="142"/>
      <c r="BX513" s="142"/>
      <c r="BY513" s="142"/>
      <c r="BZ513" s="142"/>
      <c r="CA513" s="142"/>
      <c r="CB513" s="142"/>
      <c r="CC513" s="142"/>
      <c r="CD513" s="142"/>
      <c r="CE513" s="142"/>
      <c r="CF513" s="142"/>
      <c r="CG513" s="142"/>
      <c r="CH513" s="142"/>
      <c r="CI513" s="142"/>
      <c r="CJ513" s="142"/>
      <c r="CK513" s="142"/>
      <c r="CL513" s="142"/>
      <c r="CM513" s="142"/>
      <c r="CN513" s="142"/>
      <c r="CO513" s="142"/>
      <c r="CP513" s="142"/>
      <c r="CQ513" s="142"/>
      <c r="CR513" s="142"/>
      <c r="CS513" s="142"/>
      <c r="CT513" s="142"/>
      <c r="CU513" s="142"/>
      <c r="CV513" s="142"/>
      <c r="CW513" s="142"/>
      <c r="CX513" s="142"/>
      <c r="CY513" s="142"/>
      <c r="CZ513" s="142"/>
      <c r="DA513" s="142"/>
      <c r="DB513" s="142"/>
      <c r="DC513" s="142"/>
      <c r="DD513" s="142"/>
      <c r="DE513" s="142"/>
      <c r="DF513" s="142"/>
      <c r="DG513" s="142"/>
      <c r="DH513" s="142"/>
      <c r="DI513" s="142"/>
      <c r="DJ513" s="142"/>
      <c r="DK513" s="142"/>
      <c r="DL513" s="142"/>
      <c r="DM513" s="142"/>
      <c r="EG513" s="41"/>
      <c r="EH513" s="41"/>
      <c r="EI513" s="41"/>
      <c r="EJ513" s="41"/>
      <c r="EK513" s="41"/>
      <c r="EL513" s="41"/>
      <c r="EM513" s="141"/>
      <c r="EN513" s="41"/>
      <c r="EW513" s="41"/>
      <c r="EX513" s="41"/>
    </row>
    <row r="514" spans="1:154" s="143" customFormat="1" x14ac:dyDescent="0.2">
      <c r="A514" s="41"/>
      <c r="B514" s="139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140"/>
      <c r="AQ514" s="41"/>
      <c r="AR514" s="141"/>
      <c r="AS514" s="117"/>
      <c r="AT514" s="117"/>
      <c r="AU514" s="117"/>
      <c r="AV514" s="142"/>
      <c r="AW514" s="142"/>
      <c r="AX514" s="142"/>
      <c r="AY514" s="142"/>
      <c r="AZ514" s="142"/>
      <c r="BA514" s="142"/>
      <c r="BB514" s="142"/>
      <c r="BC514" s="142"/>
      <c r="BD514" s="142"/>
      <c r="BE514" s="142"/>
      <c r="BF514" s="142"/>
      <c r="BG514" s="142"/>
      <c r="BH514" s="142"/>
      <c r="BI514" s="142"/>
      <c r="BJ514" s="142"/>
      <c r="BK514" s="142"/>
      <c r="BL514" s="142"/>
      <c r="BM514" s="142"/>
      <c r="BN514" s="142"/>
      <c r="BO514" s="142"/>
      <c r="BP514" s="142"/>
      <c r="BQ514" s="142"/>
      <c r="BR514" s="142"/>
      <c r="BS514" s="142"/>
      <c r="BT514" s="142"/>
      <c r="BU514" s="142"/>
      <c r="BV514" s="142"/>
      <c r="BW514" s="142"/>
      <c r="BX514" s="142"/>
      <c r="BY514" s="142"/>
      <c r="BZ514" s="142"/>
      <c r="CA514" s="142"/>
      <c r="CB514" s="142"/>
      <c r="CC514" s="142"/>
      <c r="CD514" s="142"/>
      <c r="CE514" s="142"/>
      <c r="CF514" s="142"/>
      <c r="CG514" s="142"/>
      <c r="CH514" s="142"/>
      <c r="CI514" s="142"/>
      <c r="CJ514" s="142"/>
      <c r="CK514" s="142"/>
      <c r="CL514" s="142"/>
      <c r="CM514" s="142"/>
      <c r="CN514" s="142"/>
      <c r="CO514" s="142"/>
      <c r="CP514" s="142"/>
      <c r="CQ514" s="142"/>
      <c r="CR514" s="142"/>
      <c r="CS514" s="142"/>
      <c r="CT514" s="142"/>
      <c r="CU514" s="142"/>
      <c r="CV514" s="142"/>
      <c r="CW514" s="142"/>
      <c r="CX514" s="142"/>
      <c r="CY514" s="142"/>
      <c r="CZ514" s="142"/>
      <c r="DA514" s="142"/>
      <c r="DB514" s="142"/>
      <c r="DC514" s="142"/>
      <c r="DD514" s="142"/>
      <c r="DE514" s="142"/>
      <c r="DF514" s="142"/>
      <c r="DG514" s="142"/>
      <c r="DH514" s="142"/>
      <c r="DI514" s="142"/>
      <c r="DJ514" s="142"/>
      <c r="DK514" s="142"/>
      <c r="DL514" s="142"/>
      <c r="DM514" s="142"/>
      <c r="EG514" s="41"/>
      <c r="EH514" s="41"/>
      <c r="EI514" s="41"/>
      <c r="EJ514" s="41"/>
      <c r="EK514" s="41"/>
      <c r="EL514" s="41"/>
      <c r="EM514" s="141"/>
      <c r="EN514" s="41"/>
      <c r="EW514" s="41"/>
      <c r="EX514" s="41"/>
    </row>
    <row r="515" spans="1:154" s="143" customFormat="1" x14ac:dyDescent="0.2">
      <c r="A515" s="41"/>
      <c r="B515" s="139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140"/>
      <c r="AQ515" s="41"/>
      <c r="AR515" s="141"/>
      <c r="AS515" s="117"/>
      <c r="AT515" s="117"/>
      <c r="AU515" s="117"/>
      <c r="AV515" s="142"/>
      <c r="AW515" s="142"/>
      <c r="AX515" s="142"/>
      <c r="AY515" s="142"/>
      <c r="AZ515" s="142"/>
      <c r="BA515" s="142"/>
      <c r="BB515" s="142"/>
      <c r="BC515" s="142"/>
      <c r="BD515" s="142"/>
      <c r="BE515" s="142"/>
      <c r="BF515" s="142"/>
      <c r="BG515" s="142"/>
      <c r="BH515" s="142"/>
      <c r="BI515" s="142"/>
      <c r="BJ515" s="142"/>
      <c r="BK515" s="142"/>
      <c r="BL515" s="142"/>
      <c r="BM515" s="142"/>
      <c r="BN515" s="142"/>
      <c r="BO515" s="142"/>
      <c r="BP515" s="142"/>
      <c r="BQ515" s="142"/>
      <c r="BR515" s="142"/>
      <c r="BS515" s="142"/>
      <c r="BT515" s="142"/>
      <c r="BU515" s="142"/>
      <c r="BV515" s="142"/>
      <c r="BW515" s="142"/>
      <c r="BX515" s="142"/>
      <c r="BY515" s="142"/>
      <c r="BZ515" s="142"/>
      <c r="CA515" s="142"/>
      <c r="CB515" s="142"/>
      <c r="CC515" s="142"/>
      <c r="CD515" s="142"/>
      <c r="CE515" s="142"/>
      <c r="CF515" s="142"/>
      <c r="CG515" s="142"/>
      <c r="CH515" s="142"/>
      <c r="CI515" s="142"/>
      <c r="CJ515" s="142"/>
      <c r="CK515" s="142"/>
      <c r="CL515" s="142"/>
      <c r="CM515" s="142"/>
      <c r="CN515" s="142"/>
      <c r="CO515" s="142"/>
      <c r="CP515" s="142"/>
      <c r="CQ515" s="142"/>
      <c r="CR515" s="142"/>
      <c r="CS515" s="142"/>
      <c r="CT515" s="142"/>
      <c r="CU515" s="142"/>
      <c r="CV515" s="142"/>
      <c r="CW515" s="142"/>
      <c r="CX515" s="142"/>
      <c r="CY515" s="142"/>
      <c r="CZ515" s="142"/>
      <c r="DA515" s="142"/>
      <c r="DB515" s="142"/>
      <c r="DC515" s="142"/>
      <c r="DD515" s="142"/>
      <c r="DE515" s="142"/>
      <c r="DF515" s="142"/>
      <c r="DG515" s="142"/>
      <c r="DH515" s="142"/>
      <c r="DI515" s="142"/>
      <c r="DJ515" s="142"/>
      <c r="DK515" s="142"/>
      <c r="DL515" s="142"/>
      <c r="DM515" s="142"/>
      <c r="EG515" s="41"/>
      <c r="EH515" s="41"/>
      <c r="EI515" s="41"/>
      <c r="EJ515" s="41"/>
      <c r="EK515" s="41"/>
      <c r="EL515" s="41"/>
      <c r="EM515" s="141"/>
      <c r="EN515" s="41"/>
      <c r="EW515" s="41"/>
      <c r="EX515" s="41"/>
    </row>
    <row r="516" spans="1:154" s="143" customFormat="1" x14ac:dyDescent="0.2">
      <c r="A516" s="41"/>
      <c r="B516" s="139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  <c r="AP516" s="140"/>
      <c r="AQ516" s="41"/>
      <c r="AR516" s="141"/>
      <c r="AS516" s="117"/>
      <c r="AT516" s="117"/>
      <c r="AU516" s="117"/>
      <c r="AV516" s="142"/>
      <c r="AW516" s="142"/>
      <c r="AX516" s="142"/>
      <c r="AY516" s="142"/>
      <c r="AZ516" s="142"/>
      <c r="BA516" s="142"/>
      <c r="BB516" s="142"/>
      <c r="BC516" s="142"/>
      <c r="BD516" s="142"/>
      <c r="BE516" s="142"/>
      <c r="BF516" s="142"/>
      <c r="BG516" s="142"/>
      <c r="BH516" s="142"/>
      <c r="BI516" s="142"/>
      <c r="BJ516" s="142"/>
      <c r="BK516" s="142"/>
      <c r="BL516" s="142"/>
      <c r="BM516" s="142"/>
      <c r="BN516" s="142"/>
      <c r="BO516" s="142"/>
      <c r="BP516" s="142"/>
      <c r="BQ516" s="142"/>
      <c r="BR516" s="142"/>
      <c r="BS516" s="142"/>
      <c r="BT516" s="142"/>
      <c r="BU516" s="142"/>
      <c r="BV516" s="142"/>
      <c r="BW516" s="142"/>
      <c r="BX516" s="142"/>
      <c r="BY516" s="142"/>
      <c r="BZ516" s="142"/>
      <c r="CA516" s="142"/>
      <c r="CB516" s="142"/>
      <c r="CC516" s="142"/>
      <c r="CD516" s="142"/>
      <c r="CE516" s="142"/>
      <c r="CF516" s="142"/>
      <c r="CG516" s="142"/>
      <c r="CH516" s="142"/>
      <c r="CI516" s="142"/>
      <c r="CJ516" s="142"/>
      <c r="CK516" s="142"/>
      <c r="CL516" s="142"/>
      <c r="CM516" s="142"/>
      <c r="CN516" s="142"/>
      <c r="CO516" s="142"/>
      <c r="CP516" s="142"/>
      <c r="CQ516" s="142"/>
      <c r="CR516" s="142"/>
      <c r="CS516" s="142"/>
      <c r="CT516" s="142"/>
      <c r="CU516" s="142"/>
      <c r="CV516" s="142"/>
      <c r="CW516" s="142"/>
      <c r="CX516" s="142"/>
      <c r="CY516" s="142"/>
      <c r="CZ516" s="142"/>
      <c r="DA516" s="142"/>
      <c r="DB516" s="142"/>
      <c r="DC516" s="142"/>
      <c r="DD516" s="142"/>
      <c r="DE516" s="142"/>
      <c r="DF516" s="142"/>
      <c r="DG516" s="142"/>
      <c r="DH516" s="142"/>
      <c r="DI516" s="142"/>
      <c r="DJ516" s="142"/>
      <c r="DK516" s="142"/>
      <c r="DL516" s="142"/>
      <c r="DM516" s="142"/>
      <c r="EG516" s="41"/>
      <c r="EH516" s="41"/>
      <c r="EI516" s="41"/>
      <c r="EJ516" s="41"/>
      <c r="EK516" s="41"/>
      <c r="EL516" s="41"/>
      <c r="EM516" s="141"/>
      <c r="EN516" s="41"/>
      <c r="EW516" s="41"/>
      <c r="EX516" s="41"/>
    </row>
    <row r="517" spans="1:154" s="143" customFormat="1" x14ac:dyDescent="0.2">
      <c r="A517" s="41"/>
      <c r="B517" s="139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  <c r="AP517" s="140"/>
      <c r="AQ517" s="41"/>
      <c r="AR517" s="141"/>
      <c r="AS517" s="117"/>
      <c r="AT517" s="117"/>
      <c r="AU517" s="117"/>
      <c r="AV517" s="142"/>
      <c r="AW517" s="142"/>
      <c r="AX517" s="142"/>
      <c r="AY517" s="142"/>
      <c r="AZ517" s="142"/>
      <c r="BA517" s="142"/>
      <c r="BB517" s="142"/>
      <c r="BC517" s="142"/>
      <c r="BD517" s="142"/>
      <c r="BE517" s="142"/>
      <c r="BF517" s="142"/>
      <c r="BG517" s="142"/>
      <c r="BH517" s="142"/>
      <c r="BI517" s="142"/>
      <c r="BJ517" s="142"/>
      <c r="BK517" s="142"/>
      <c r="BL517" s="142"/>
      <c r="BM517" s="142"/>
      <c r="BN517" s="142"/>
      <c r="BO517" s="142"/>
      <c r="BP517" s="142"/>
      <c r="BQ517" s="142"/>
      <c r="BR517" s="142"/>
      <c r="BS517" s="142"/>
      <c r="BT517" s="142"/>
      <c r="BU517" s="142"/>
      <c r="BV517" s="142"/>
      <c r="BW517" s="142"/>
      <c r="BX517" s="142"/>
      <c r="BY517" s="142"/>
      <c r="BZ517" s="142"/>
      <c r="CA517" s="142"/>
      <c r="CB517" s="142"/>
      <c r="CC517" s="142"/>
      <c r="CD517" s="142"/>
      <c r="CE517" s="142"/>
      <c r="CF517" s="142"/>
      <c r="CG517" s="142"/>
      <c r="CH517" s="142"/>
      <c r="CI517" s="142"/>
      <c r="CJ517" s="142"/>
      <c r="CK517" s="142"/>
      <c r="CL517" s="142"/>
      <c r="CM517" s="142"/>
      <c r="CN517" s="142"/>
      <c r="CO517" s="142"/>
      <c r="CP517" s="142"/>
      <c r="CQ517" s="142"/>
      <c r="CR517" s="142"/>
      <c r="CS517" s="142"/>
      <c r="CT517" s="142"/>
      <c r="CU517" s="142"/>
      <c r="CV517" s="142"/>
      <c r="CW517" s="142"/>
      <c r="CX517" s="142"/>
      <c r="CY517" s="142"/>
      <c r="CZ517" s="142"/>
      <c r="DA517" s="142"/>
      <c r="DB517" s="142"/>
      <c r="DC517" s="142"/>
      <c r="DD517" s="142"/>
      <c r="DE517" s="142"/>
      <c r="DF517" s="142"/>
      <c r="DG517" s="142"/>
      <c r="DH517" s="142"/>
      <c r="DI517" s="142"/>
      <c r="DJ517" s="142"/>
      <c r="DK517" s="142"/>
      <c r="DL517" s="142"/>
      <c r="DM517" s="142"/>
      <c r="EG517" s="41"/>
      <c r="EH517" s="41"/>
      <c r="EI517" s="41"/>
      <c r="EJ517" s="41"/>
      <c r="EK517" s="41"/>
      <c r="EL517" s="41"/>
      <c r="EM517" s="141"/>
      <c r="EN517" s="41"/>
      <c r="EW517" s="41"/>
      <c r="EX517" s="41"/>
    </row>
    <row r="518" spans="1:154" s="143" customFormat="1" x14ac:dyDescent="0.2">
      <c r="A518" s="41"/>
      <c r="B518" s="139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  <c r="AP518" s="140"/>
      <c r="AQ518" s="41"/>
      <c r="AR518" s="141"/>
      <c r="AS518" s="117"/>
      <c r="AT518" s="117"/>
      <c r="AU518" s="117"/>
      <c r="AV518" s="142"/>
      <c r="AW518" s="142"/>
      <c r="AX518" s="142"/>
      <c r="AY518" s="142"/>
      <c r="AZ518" s="142"/>
      <c r="BA518" s="142"/>
      <c r="BB518" s="142"/>
      <c r="BC518" s="142"/>
      <c r="BD518" s="142"/>
      <c r="BE518" s="142"/>
      <c r="BF518" s="142"/>
      <c r="BG518" s="142"/>
      <c r="BH518" s="142"/>
      <c r="BI518" s="142"/>
      <c r="BJ518" s="142"/>
      <c r="BK518" s="142"/>
      <c r="BL518" s="142"/>
      <c r="BM518" s="142"/>
      <c r="BN518" s="142"/>
      <c r="BO518" s="142"/>
      <c r="BP518" s="142"/>
      <c r="BQ518" s="142"/>
      <c r="BR518" s="142"/>
      <c r="BS518" s="142"/>
      <c r="BT518" s="142"/>
      <c r="BU518" s="142"/>
      <c r="BV518" s="142"/>
      <c r="BW518" s="142"/>
      <c r="BX518" s="142"/>
      <c r="BY518" s="142"/>
      <c r="BZ518" s="142"/>
      <c r="CA518" s="142"/>
      <c r="CB518" s="142"/>
      <c r="CC518" s="142"/>
      <c r="CD518" s="142"/>
      <c r="CE518" s="142"/>
      <c r="CF518" s="142"/>
      <c r="CG518" s="142"/>
      <c r="CH518" s="142"/>
      <c r="CI518" s="142"/>
      <c r="CJ518" s="142"/>
      <c r="CK518" s="142"/>
      <c r="CL518" s="142"/>
      <c r="CM518" s="142"/>
      <c r="CN518" s="142"/>
      <c r="CO518" s="142"/>
      <c r="CP518" s="142"/>
      <c r="CQ518" s="142"/>
      <c r="CR518" s="142"/>
      <c r="CS518" s="142"/>
      <c r="CT518" s="142"/>
      <c r="CU518" s="142"/>
      <c r="CV518" s="142"/>
      <c r="CW518" s="142"/>
      <c r="CX518" s="142"/>
      <c r="CY518" s="142"/>
      <c r="CZ518" s="142"/>
      <c r="DA518" s="142"/>
      <c r="DB518" s="142"/>
      <c r="DC518" s="142"/>
      <c r="DD518" s="142"/>
      <c r="DE518" s="142"/>
      <c r="DF518" s="142"/>
      <c r="DG518" s="142"/>
      <c r="DH518" s="142"/>
      <c r="DI518" s="142"/>
      <c r="DJ518" s="142"/>
      <c r="DK518" s="142"/>
      <c r="DL518" s="142"/>
      <c r="DM518" s="142"/>
      <c r="EG518" s="41"/>
      <c r="EH518" s="41"/>
      <c r="EI518" s="41"/>
      <c r="EJ518" s="41"/>
      <c r="EK518" s="41"/>
      <c r="EL518" s="41"/>
      <c r="EM518" s="141"/>
      <c r="EN518" s="41"/>
      <c r="EW518" s="41"/>
      <c r="EX518" s="41"/>
    </row>
    <row r="519" spans="1:154" s="143" customFormat="1" x14ac:dyDescent="0.2">
      <c r="A519" s="41"/>
      <c r="B519" s="139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140"/>
      <c r="AQ519" s="41"/>
      <c r="AR519" s="141"/>
      <c r="AS519" s="117"/>
      <c r="AT519" s="117"/>
      <c r="AU519" s="117"/>
      <c r="AV519" s="142"/>
      <c r="AW519" s="142"/>
      <c r="AX519" s="142"/>
      <c r="AY519" s="142"/>
      <c r="AZ519" s="142"/>
      <c r="BA519" s="142"/>
      <c r="BB519" s="142"/>
      <c r="BC519" s="142"/>
      <c r="BD519" s="142"/>
      <c r="BE519" s="142"/>
      <c r="BF519" s="142"/>
      <c r="BG519" s="142"/>
      <c r="BH519" s="142"/>
      <c r="BI519" s="142"/>
      <c r="BJ519" s="142"/>
      <c r="BK519" s="142"/>
      <c r="BL519" s="142"/>
      <c r="BM519" s="142"/>
      <c r="BN519" s="142"/>
      <c r="BO519" s="142"/>
      <c r="BP519" s="142"/>
      <c r="BQ519" s="142"/>
      <c r="BR519" s="142"/>
      <c r="BS519" s="142"/>
      <c r="BT519" s="142"/>
      <c r="BU519" s="142"/>
      <c r="BV519" s="142"/>
      <c r="BW519" s="142"/>
      <c r="BX519" s="142"/>
      <c r="BY519" s="142"/>
      <c r="BZ519" s="142"/>
      <c r="CA519" s="142"/>
      <c r="CB519" s="142"/>
      <c r="CC519" s="142"/>
      <c r="CD519" s="142"/>
      <c r="CE519" s="142"/>
      <c r="CF519" s="142"/>
      <c r="CG519" s="142"/>
      <c r="CH519" s="142"/>
      <c r="CI519" s="142"/>
      <c r="CJ519" s="142"/>
      <c r="CK519" s="142"/>
      <c r="CL519" s="142"/>
      <c r="CM519" s="142"/>
      <c r="CN519" s="142"/>
      <c r="CO519" s="142"/>
      <c r="CP519" s="142"/>
      <c r="CQ519" s="142"/>
      <c r="CR519" s="142"/>
      <c r="CS519" s="142"/>
      <c r="CT519" s="142"/>
      <c r="CU519" s="142"/>
      <c r="CV519" s="142"/>
      <c r="CW519" s="142"/>
      <c r="CX519" s="142"/>
      <c r="CY519" s="142"/>
      <c r="CZ519" s="142"/>
      <c r="DA519" s="142"/>
      <c r="DB519" s="142"/>
      <c r="DC519" s="142"/>
      <c r="DD519" s="142"/>
      <c r="DE519" s="142"/>
      <c r="DF519" s="142"/>
      <c r="DG519" s="142"/>
      <c r="DH519" s="142"/>
      <c r="DI519" s="142"/>
      <c r="DJ519" s="142"/>
      <c r="DK519" s="142"/>
      <c r="DL519" s="142"/>
      <c r="DM519" s="142"/>
      <c r="EG519" s="41"/>
      <c r="EH519" s="41"/>
      <c r="EI519" s="41"/>
      <c r="EJ519" s="41"/>
      <c r="EK519" s="41"/>
      <c r="EL519" s="41"/>
      <c r="EM519" s="141"/>
      <c r="EN519" s="41"/>
      <c r="EW519" s="41"/>
      <c r="EX519" s="41"/>
    </row>
    <row r="520" spans="1:154" s="143" customFormat="1" x14ac:dyDescent="0.2">
      <c r="A520" s="41"/>
      <c r="B520" s="139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  <c r="AP520" s="140"/>
      <c r="AQ520" s="41"/>
      <c r="AR520" s="141"/>
      <c r="AS520" s="117"/>
      <c r="AT520" s="117"/>
      <c r="AU520" s="117"/>
      <c r="AV520" s="142"/>
      <c r="AW520" s="142"/>
      <c r="AX520" s="142"/>
      <c r="AY520" s="142"/>
      <c r="AZ520" s="142"/>
      <c r="BA520" s="142"/>
      <c r="BB520" s="142"/>
      <c r="BC520" s="142"/>
      <c r="BD520" s="142"/>
      <c r="BE520" s="142"/>
      <c r="BF520" s="142"/>
      <c r="BG520" s="142"/>
      <c r="BH520" s="142"/>
      <c r="BI520" s="142"/>
      <c r="BJ520" s="142"/>
      <c r="BK520" s="142"/>
      <c r="BL520" s="142"/>
      <c r="BM520" s="142"/>
      <c r="BN520" s="142"/>
      <c r="BO520" s="142"/>
      <c r="BP520" s="142"/>
      <c r="BQ520" s="142"/>
      <c r="BR520" s="142"/>
      <c r="BS520" s="142"/>
      <c r="BT520" s="142"/>
      <c r="BU520" s="142"/>
      <c r="BV520" s="142"/>
      <c r="BW520" s="142"/>
      <c r="BX520" s="142"/>
      <c r="BY520" s="142"/>
      <c r="BZ520" s="142"/>
      <c r="CA520" s="142"/>
      <c r="CB520" s="142"/>
      <c r="CC520" s="142"/>
      <c r="CD520" s="142"/>
      <c r="CE520" s="142"/>
      <c r="CF520" s="142"/>
      <c r="CG520" s="142"/>
      <c r="CH520" s="142"/>
      <c r="CI520" s="142"/>
      <c r="CJ520" s="142"/>
      <c r="CK520" s="142"/>
      <c r="CL520" s="142"/>
      <c r="CM520" s="142"/>
      <c r="CN520" s="142"/>
      <c r="CO520" s="142"/>
      <c r="CP520" s="142"/>
      <c r="CQ520" s="142"/>
      <c r="CR520" s="142"/>
      <c r="CS520" s="142"/>
      <c r="CT520" s="142"/>
      <c r="CU520" s="142"/>
      <c r="CV520" s="142"/>
      <c r="CW520" s="142"/>
      <c r="CX520" s="142"/>
      <c r="CY520" s="142"/>
      <c r="CZ520" s="142"/>
      <c r="DA520" s="142"/>
      <c r="DB520" s="142"/>
      <c r="DC520" s="142"/>
      <c r="DD520" s="142"/>
      <c r="DE520" s="142"/>
      <c r="DF520" s="142"/>
      <c r="DG520" s="142"/>
      <c r="DH520" s="142"/>
      <c r="DI520" s="142"/>
      <c r="DJ520" s="142"/>
      <c r="DK520" s="142"/>
      <c r="DL520" s="142"/>
      <c r="DM520" s="142"/>
      <c r="EG520" s="41"/>
      <c r="EH520" s="41"/>
      <c r="EI520" s="41"/>
      <c r="EJ520" s="41"/>
      <c r="EK520" s="41"/>
      <c r="EL520" s="41"/>
      <c r="EM520" s="141"/>
      <c r="EN520" s="41"/>
      <c r="EW520" s="41"/>
      <c r="EX520" s="41"/>
    </row>
    <row r="521" spans="1:154" s="143" customFormat="1" x14ac:dyDescent="0.2">
      <c r="A521" s="41"/>
      <c r="B521" s="139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  <c r="AP521" s="140"/>
      <c r="AQ521" s="41"/>
      <c r="AR521" s="141"/>
      <c r="AS521" s="117"/>
      <c r="AT521" s="117"/>
      <c r="AU521" s="117"/>
      <c r="AV521" s="142"/>
      <c r="AW521" s="142"/>
      <c r="AX521" s="142"/>
      <c r="AY521" s="142"/>
      <c r="AZ521" s="142"/>
      <c r="BA521" s="142"/>
      <c r="BB521" s="142"/>
      <c r="BC521" s="142"/>
      <c r="BD521" s="142"/>
      <c r="BE521" s="142"/>
      <c r="BF521" s="142"/>
      <c r="BG521" s="142"/>
      <c r="BH521" s="142"/>
      <c r="BI521" s="142"/>
      <c r="BJ521" s="142"/>
      <c r="BK521" s="142"/>
      <c r="BL521" s="142"/>
      <c r="BM521" s="142"/>
      <c r="BN521" s="142"/>
      <c r="BO521" s="142"/>
      <c r="BP521" s="142"/>
      <c r="BQ521" s="142"/>
      <c r="BR521" s="142"/>
      <c r="BS521" s="142"/>
      <c r="BT521" s="142"/>
      <c r="BU521" s="142"/>
      <c r="BV521" s="142"/>
      <c r="BW521" s="142"/>
      <c r="BX521" s="142"/>
      <c r="BY521" s="142"/>
      <c r="BZ521" s="142"/>
      <c r="CA521" s="142"/>
      <c r="CB521" s="142"/>
      <c r="CC521" s="142"/>
      <c r="CD521" s="142"/>
      <c r="CE521" s="142"/>
      <c r="CF521" s="142"/>
      <c r="CG521" s="142"/>
      <c r="CH521" s="142"/>
      <c r="CI521" s="142"/>
      <c r="CJ521" s="142"/>
      <c r="CK521" s="142"/>
      <c r="CL521" s="142"/>
      <c r="CM521" s="142"/>
      <c r="CN521" s="142"/>
      <c r="CO521" s="142"/>
      <c r="CP521" s="142"/>
      <c r="CQ521" s="142"/>
      <c r="CR521" s="142"/>
      <c r="CS521" s="142"/>
      <c r="CT521" s="142"/>
      <c r="CU521" s="142"/>
      <c r="CV521" s="142"/>
      <c r="CW521" s="142"/>
      <c r="CX521" s="142"/>
      <c r="CY521" s="142"/>
      <c r="CZ521" s="142"/>
      <c r="DA521" s="142"/>
      <c r="DB521" s="142"/>
      <c r="DC521" s="142"/>
      <c r="DD521" s="142"/>
      <c r="DE521" s="142"/>
      <c r="DF521" s="142"/>
      <c r="DG521" s="142"/>
      <c r="DH521" s="142"/>
      <c r="DI521" s="142"/>
      <c r="DJ521" s="142"/>
      <c r="DK521" s="142"/>
      <c r="DL521" s="142"/>
      <c r="DM521" s="142"/>
      <c r="EG521" s="41"/>
      <c r="EH521" s="41"/>
      <c r="EI521" s="41"/>
      <c r="EJ521" s="41"/>
      <c r="EK521" s="41"/>
      <c r="EL521" s="41"/>
      <c r="EM521" s="141"/>
      <c r="EN521" s="41"/>
      <c r="EW521" s="41"/>
      <c r="EX521" s="41"/>
    </row>
    <row r="522" spans="1:154" s="143" customFormat="1" x14ac:dyDescent="0.2">
      <c r="A522" s="41"/>
      <c r="B522" s="139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  <c r="AP522" s="140"/>
      <c r="AQ522" s="41"/>
      <c r="AR522" s="141"/>
      <c r="AS522" s="117"/>
      <c r="AT522" s="117"/>
      <c r="AU522" s="117"/>
      <c r="AV522" s="142"/>
      <c r="AW522" s="142"/>
      <c r="AX522" s="142"/>
      <c r="AY522" s="142"/>
      <c r="AZ522" s="142"/>
      <c r="BA522" s="142"/>
      <c r="BB522" s="142"/>
      <c r="BC522" s="142"/>
      <c r="BD522" s="142"/>
      <c r="BE522" s="142"/>
      <c r="BF522" s="142"/>
      <c r="BG522" s="142"/>
      <c r="BH522" s="142"/>
      <c r="BI522" s="142"/>
      <c r="BJ522" s="142"/>
      <c r="BK522" s="142"/>
      <c r="BL522" s="142"/>
      <c r="BM522" s="142"/>
      <c r="BN522" s="142"/>
      <c r="BO522" s="142"/>
      <c r="BP522" s="142"/>
      <c r="BQ522" s="142"/>
      <c r="BR522" s="142"/>
      <c r="BS522" s="142"/>
      <c r="BT522" s="142"/>
      <c r="BU522" s="142"/>
      <c r="BV522" s="142"/>
      <c r="BW522" s="142"/>
      <c r="BX522" s="142"/>
      <c r="BY522" s="142"/>
      <c r="BZ522" s="142"/>
      <c r="CA522" s="142"/>
      <c r="CB522" s="142"/>
      <c r="CC522" s="142"/>
      <c r="CD522" s="142"/>
      <c r="CE522" s="142"/>
      <c r="CF522" s="142"/>
      <c r="CG522" s="142"/>
      <c r="CH522" s="142"/>
      <c r="CI522" s="142"/>
      <c r="CJ522" s="142"/>
      <c r="CK522" s="142"/>
      <c r="CL522" s="142"/>
      <c r="CM522" s="142"/>
      <c r="CN522" s="142"/>
      <c r="CO522" s="142"/>
      <c r="CP522" s="142"/>
      <c r="CQ522" s="142"/>
      <c r="CR522" s="142"/>
      <c r="CS522" s="142"/>
      <c r="CT522" s="142"/>
      <c r="CU522" s="142"/>
      <c r="CV522" s="142"/>
      <c r="CW522" s="142"/>
      <c r="CX522" s="142"/>
      <c r="CY522" s="142"/>
      <c r="CZ522" s="142"/>
      <c r="DA522" s="142"/>
      <c r="DB522" s="142"/>
      <c r="DC522" s="142"/>
      <c r="DD522" s="142"/>
      <c r="DE522" s="142"/>
      <c r="DF522" s="142"/>
      <c r="DG522" s="142"/>
      <c r="DH522" s="142"/>
      <c r="DI522" s="142"/>
      <c r="DJ522" s="142"/>
      <c r="DK522" s="142"/>
      <c r="DL522" s="142"/>
      <c r="DM522" s="142"/>
      <c r="EG522" s="41"/>
      <c r="EH522" s="41"/>
      <c r="EI522" s="41"/>
      <c r="EJ522" s="41"/>
      <c r="EK522" s="41"/>
      <c r="EL522" s="41"/>
      <c r="EM522" s="141"/>
      <c r="EN522" s="41"/>
      <c r="EW522" s="41"/>
      <c r="EX522" s="41"/>
    </row>
    <row r="523" spans="1:154" s="143" customFormat="1" x14ac:dyDescent="0.2">
      <c r="A523" s="41"/>
      <c r="B523" s="139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  <c r="AP523" s="140"/>
      <c r="AQ523" s="41"/>
      <c r="AR523" s="141"/>
      <c r="AS523" s="117"/>
      <c r="AT523" s="117"/>
      <c r="AU523" s="117"/>
      <c r="AV523" s="142"/>
      <c r="AW523" s="142"/>
      <c r="AX523" s="142"/>
      <c r="AY523" s="142"/>
      <c r="AZ523" s="142"/>
      <c r="BA523" s="142"/>
      <c r="BB523" s="142"/>
      <c r="BC523" s="142"/>
      <c r="BD523" s="142"/>
      <c r="BE523" s="142"/>
      <c r="BF523" s="142"/>
      <c r="BG523" s="142"/>
      <c r="BH523" s="142"/>
      <c r="BI523" s="142"/>
      <c r="BJ523" s="142"/>
      <c r="BK523" s="142"/>
      <c r="BL523" s="142"/>
      <c r="BM523" s="142"/>
      <c r="BN523" s="142"/>
      <c r="BO523" s="142"/>
      <c r="BP523" s="142"/>
      <c r="BQ523" s="142"/>
      <c r="BR523" s="142"/>
      <c r="BS523" s="142"/>
      <c r="BT523" s="142"/>
      <c r="BU523" s="142"/>
      <c r="BV523" s="142"/>
      <c r="BW523" s="142"/>
      <c r="BX523" s="142"/>
      <c r="BY523" s="142"/>
      <c r="BZ523" s="142"/>
      <c r="CA523" s="142"/>
      <c r="CB523" s="142"/>
      <c r="CC523" s="142"/>
      <c r="CD523" s="142"/>
      <c r="CE523" s="142"/>
      <c r="CF523" s="142"/>
      <c r="CG523" s="142"/>
      <c r="CH523" s="142"/>
      <c r="CI523" s="142"/>
      <c r="CJ523" s="142"/>
      <c r="CK523" s="142"/>
      <c r="CL523" s="142"/>
      <c r="CM523" s="142"/>
      <c r="CN523" s="142"/>
      <c r="CO523" s="142"/>
      <c r="CP523" s="142"/>
      <c r="CQ523" s="142"/>
      <c r="CR523" s="142"/>
      <c r="CS523" s="142"/>
      <c r="CT523" s="142"/>
      <c r="CU523" s="142"/>
      <c r="CV523" s="142"/>
      <c r="CW523" s="142"/>
      <c r="CX523" s="142"/>
      <c r="CY523" s="142"/>
      <c r="CZ523" s="142"/>
      <c r="DA523" s="142"/>
      <c r="DB523" s="142"/>
      <c r="DC523" s="142"/>
      <c r="DD523" s="142"/>
      <c r="DE523" s="142"/>
      <c r="DF523" s="142"/>
      <c r="DG523" s="142"/>
      <c r="DH523" s="142"/>
      <c r="DI523" s="142"/>
      <c r="DJ523" s="142"/>
      <c r="DK523" s="142"/>
      <c r="DL523" s="142"/>
      <c r="DM523" s="142"/>
      <c r="EG523" s="41"/>
      <c r="EH523" s="41"/>
      <c r="EI523" s="41"/>
      <c r="EJ523" s="41"/>
      <c r="EK523" s="41"/>
      <c r="EL523" s="41"/>
      <c r="EM523" s="141"/>
      <c r="EN523" s="41"/>
      <c r="EW523" s="41"/>
      <c r="EX523" s="41"/>
    </row>
    <row r="524" spans="1:154" s="143" customFormat="1" x14ac:dyDescent="0.2">
      <c r="A524" s="41"/>
      <c r="B524" s="139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  <c r="AP524" s="140"/>
      <c r="AQ524" s="41"/>
      <c r="AR524" s="141"/>
      <c r="AS524" s="117"/>
      <c r="AT524" s="117"/>
      <c r="AU524" s="117"/>
      <c r="AV524" s="142"/>
      <c r="AW524" s="142"/>
      <c r="AX524" s="142"/>
      <c r="AY524" s="142"/>
      <c r="AZ524" s="142"/>
      <c r="BA524" s="142"/>
      <c r="BB524" s="142"/>
      <c r="BC524" s="142"/>
      <c r="BD524" s="142"/>
      <c r="BE524" s="142"/>
      <c r="BF524" s="142"/>
      <c r="BG524" s="142"/>
      <c r="BH524" s="142"/>
      <c r="BI524" s="142"/>
      <c r="BJ524" s="142"/>
      <c r="BK524" s="142"/>
      <c r="BL524" s="142"/>
      <c r="BM524" s="142"/>
      <c r="BN524" s="142"/>
      <c r="BO524" s="142"/>
      <c r="BP524" s="142"/>
      <c r="BQ524" s="142"/>
      <c r="BR524" s="142"/>
      <c r="BS524" s="142"/>
      <c r="BT524" s="142"/>
      <c r="BU524" s="142"/>
      <c r="BV524" s="142"/>
      <c r="BW524" s="142"/>
      <c r="BX524" s="142"/>
      <c r="BY524" s="142"/>
      <c r="BZ524" s="142"/>
      <c r="CA524" s="142"/>
      <c r="CB524" s="142"/>
      <c r="CC524" s="142"/>
      <c r="CD524" s="142"/>
      <c r="CE524" s="142"/>
      <c r="CF524" s="142"/>
      <c r="CG524" s="142"/>
      <c r="CH524" s="142"/>
      <c r="CI524" s="142"/>
      <c r="CJ524" s="142"/>
      <c r="CK524" s="142"/>
      <c r="CL524" s="142"/>
      <c r="CM524" s="142"/>
      <c r="CN524" s="142"/>
      <c r="CO524" s="142"/>
      <c r="CP524" s="142"/>
      <c r="CQ524" s="142"/>
      <c r="CR524" s="142"/>
      <c r="CS524" s="142"/>
      <c r="CT524" s="142"/>
      <c r="CU524" s="142"/>
      <c r="CV524" s="142"/>
      <c r="CW524" s="142"/>
      <c r="CX524" s="142"/>
      <c r="CY524" s="142"/>
      <c r="CZ524" s="142"/>
      <c r="DA524" s="142"/>
      <c r="DB524" s="142"/>
      <c r="DC524" s="142"/>
      <c r="DD524" s="142"/>
      <c r="DE524" s="142"/>
      <c r="DF524" s="142"/>
      <c r="DG524" s="142"/>
      <c r="DH524" s="142"/>
      <c r="DI524" s="142"/>
      <c r="DJ524" s="142"/>
      <c r="DK524" s="142"/>
      <c r="DL524" s="142"/>
      <c r="DM524" s="142"/>
      <c r="EG524" s="41"/>
      <c r="EH524" s="41"/>
      <c r="EI524" s="41"/>
      <c r="EJ524" s="41"/>
      <c r="EK524" s="41"/>
      <c r="EL524" s="41"/>
      <c r="EM524" s="141"/>
      <c r="EN524" s="41"/>
      <c r="EW524" s="41"/>
      <c r="EX524" s="41"/>
    </row>
    <row r="525" spans="1:154" s="143" customFormat="1" x14ac:dyDescent="0.2">
      <c r="A525" s="41"/>
      <c r="B525" s="139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  <c r="AP525" s="140"/>
      <c r="AQ525" s="41"/>
      <c r="AR525" s="141"/>
      <c r="AS525" s="117"/>
      <c r="AT525" s="117"/>
      <c r="AU525" s="117"/>
      <c r="AV525" s="142"/>
      <c r="AW525" s="142"/>
      <c r="AX525" s="142"/>
      <c r="AY525" s="142"/>
      <c r="AZ525" s="142"/>
      <c r="BA525" s="142"/>
      <c r="BB525" s="142"/>
      <c r="BC525" s="142"/>
      <c r="BD525" s="142"/>
      <c r="BE525" s="142"/>
      <c r="BF525" s="142"/>
      <c r="BG525" s="142"/>
      <c r="BH525" s="142"/>
      <c r="BI525" s="142"/>
      <c r="BJ525" s="142"/>
      <c r="BK525" s="142"/>
      <c r="BL525" s="142"/>
      <c r="BM525" s="142"/>
      <c r="BN525" s="142"/>
      <c r="BO525" s="142"/>
      <c r="BP525" s="142"/>
      <c r="BQ525" s="142"/>
      <c r="BR525" s="142"/>
      <c r="BS525" s="142"/>
      <c r="BT525" s="142"/>
      <c r="BU525" s="142"/>
      <c r="BV525" s="142"/>
      <c r="BW525" s="142"/>
      <c r="BX525" s="142"/>
      <c r="BY525" s="142"/>
      <c r="BZ525" s="142"/>
      <c r="CA525" s="142"/>
      <c r="CB525" s="142"/>
      <c r="CC525" s="142"/>
      <c r="CD525" s="142"/>
      <c r="CE525" s="142"/>
      <c r="CF525" s="142"/>
      <c r="CG525" s="142"/>
      <c r="CH525" s="142"/>
      <c r="CI525" s="142"/>
      <c r="CJ525" s="142"/>
      <c r="CK525" s="142"/>
      <c r="CL525" s="142"/>
      <c r="CM525" s="142"/>
      <c r="CN525" s="142"/>
      <c r="CO525" s="142"/>
      <c r="CP525" s="142"/>
      <c r="CQ525" s="142"/>
      <c r="CR525" s="142"/>
      <c r="CS525" s="142"/>
      <c r="CT525" s="142"/>
      <c r="CU525" s="142"/>
      <c r="CV525" s="142"/>
      <c r="CW525" s="142"/>
      <c r="CX525" s="142"/>
      <c r="CY525" s="142"/>
      <c r="CZ525" s="142"/>
      <c r="DA525" s="142"/>
      <c r="DB525" s="142"/>
      <c r="DC525" s="142"/>
      <c r="DD525" s="142"/>
      <c r="DE525" s="142"/>
      <c r="DF525" s="142"/>
      <c r="DG525" s="142"/>
      <c r="DH525" s="142"/>
      <c r="DI525" s="142"/>
      <c r="DJ525" s="142"/>
      <c r="DK525" s="142"/>
      <c r="DL525" s="142"/>
      <c r="DM525" s="142"/>
      <c r="EG525" s="41"/>
      <c r="EH525" s="41"/>
      <c r="EI525" s="41"/>
      <c r="EJ525" s="41"/>
      <c r="EK525" s="41"/>
      <c r="EL525" s="41"/>
      <c r="EM525" s="141"/>
      <c r="EN525" s="41"/>
      <c r="EW525" s="41"/>
      <c r="EX525" s="41"/>
    </row>
    <row r="526" spans="1:154" s="143" customFormat="1" x14ac:dyDescent="0.2">
      <c r="A526" s="41"/>
      <c r="B526" s="139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  <c r="AP526" s="140"/>
      <c r="AQ526" s="41"/>
      <c r="AR526" s="141"/>
      <c r="AS526" s="117"/>
      <c r="AT526" s="117"/>
      <c r="AU526" s="117"/>
      <c r="AV526" s="142"/>
      <c r="AW526" s="142"/>
      <c r="AX526" s="142"/>
      <c r="AY526" s="142"/>
      <c r="AZ526" s="142"/>
      <c r="BA526" s="142"/>
      <c r="BB526" s="142"/>
      <c r="BC526" s="142"/>
      <c r="BD526" s="142"/>
      <c r="BE526" s="142"/>
      <c r="BF526" s="142"/>
      <c r="BG526" s="142"/>
      <c r="BH526" s="142"/>
      <c r="BI526" s="142"/>
      <c r="BJ526" s="142"/>
      <c r="BK526" s="142"/>
      <c r="BL526" s="142"/>
      <c r="BM526" s="142"/>
      <c r="BN526" s="142"/>
      <c r="BO526" s="142"/>
      <c r="BP526" s="142"/>
      <c r="BQ526" s="142"/>
      <c r="BR526" s="142"/>
      <c r="BS526" s="142"/>
      <c r="BT526" s="142"/>
      <c r="BU526" s="142"/>
      <c r="BV526" s="142"/>
      <c r="BW526" s="142"/>
      <c r="BX526" s="142"/>
      <c r="BY526" s="142"/>
      <c r="BZ526" s="142"/>
      <c r="CA526" s="142"/>
      <c r="CB526" s="142"/>
      <c r="CC526" s="142"/>
      <c r="CD526" s="142"/>
      <c r="CE526" s="142"/>
      <c r="CF526" s="142"/>
      <c r="CG526" s="142"/>
      <c r="CH526" s="142"/>
      <c r="CI526" s="142"/>
      <c r="CJ526" s="142"/>
      <c r="CK526" s="142"/>
      <c r="CL526" s="142"/>
      <c r="CM526" s="142"/>
      <c r="CN526" s="142"/>
      <c r="CO526" s="142"/>
      <c r="CP526" s="142"/>
      <c r="CQ526" s="142"/>
      <c r="CR526" s="142"/>
      <c r="CS526" s="142"/>
      <c r="CT526" s="142"/>
      <c r="CU526" s="142"/>
      <c r="CV526" s="142"/>
      <c r="CW526" s="142"/>
      <c r="CX526" s="142"/>
      <c r="CY526" s="142"/>
      <c r="CZ526" s="142"/>
      <c r="DA526" s="142"/>
      <c r="DB526" s="142"/>
      <c r="DC526" s="142"/>
      <c r="DD526" s="142"/>
      <c r="DE526" s="142"/>
      <c r="DF526" s="142"/>
      <c r="DG526" s="142"/>
      <c r="DH526" s="142"/>
      <c r="DI526" s="142"/>
      <c r="DJ526" s="142"/>
      <c r="DK526" s="142"/>
      <c r="DL526" s="142"/>
      <c r="DM526" s="142"/>
      <c r="EG526" s="41"/>
      <c r="EH526" s="41"/>
      <c r="EI526" s="41"/>
      <c r="EJ526" s="41"/>
      <c r="EK526" s="41"/>
      <c r="EL526" s="41"/>
      <c r="EM526" s="141"/>
      <c r="EN526" s="41"/>
      <c r="EW526" s="41"/>
      <c r="EX526" s="41"/>
    </row>
    <row r="527" spans="1:154" s="143" customFormat="1" x14ac:dyDescent="0.2">
      <c r="A527" s="41"/>
      <c r="B527" s="139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140"/>
      <c r="AQ527" s="41"/>
      <c r="AR527" s="141"/>
      <c r="AS527" s="117"/>
      <c r="AT527" s="117"/>
      <c r="AU527" s="117"/>
      <c r="AV527" s="142"/>
      <c r="AW527" s="142"/>
      <c r="AX527" s="142"/>
      <c r="AY527" s="142"/>
      <c r="AZ527" s="142"/>
      <c r="BA527" s="142"/>
      <c r="BB527" s="142"/>
      <c r="BC527" s="142"/>
      <c r="BD527" s="142"/>
      <c r="BE527" s="142"/>
      <c r="BF527" s="142"/>
      <c r="BG527" s="142"/>
      <c r="BH527" s="142"/>
      <c r="BI527" s="142"/>
      <c r="BJ527" s="142"/>
      <c r="BK527" s="142"/>
      <c r="BL527" s="142"/>
      <c r="BM527" s="142"/>
      <c r="BN527" s="142"/>
      <c r="BO527" s="142"/>
      <c r="BP527" s="142"/>
      <c r="BQ527" s="142"/>
      <c r="BR527" s="142"/>
      <c r="BS527" s="142"/>
      <c r="BT527" s="142"/>
      <c r="BU527" s="142"/>
      <c r="BV527" s="142"/>
      <c r="BW527" s="142"/>
      <c r="BX527" s="142"/>
      <c r="BY527" s="142"/>
      <c r="BZ527" s="142"/>
      <c r="CA527" s="142"/>
      <c r="CB527" s="142"/>
      <c r="CC527" s="142"/>
      <c r="CD527" s="142"/>
      <c r="CE527" s="142"/>
      <c r="CF527" s="142"/>
      <c r="CG527" s="142"/>
      <c r="CH527" s="142"/>
      <c r="CI527" s="142"/>
      <c r="CJ527" s="142"/>
      <c r="CK527" s="142"/>
      <c r="CL527" s="142"/>
      <c r="CM527" s="142"/>
      <c r="CN527" s="142"/>
      <c r="CO527" s="142"/>
      <c r="CP527" s="142"/>
      <c r="CQ527" s="142"/>
      <c r="CR527" s="142"/>
      <c r="CS527" s="142"/>
      <c r="CT527" s="142"/>
      <c r="CU527" s="142"/>
      <c r="CV527" s="142"/>
      <c r="CW527" s="142"/>
      <c r="CX527" s="142"/>
      <c r="CY527" s="142"/>
      <c r="CZ527" s="142"/>
      <c r="DA527" s="142"/>
      <c r="DB527" s="142"/>
      <c r="DC527" s="142"/>
      <c r="DD527" s="142"/>
      <c r="DE527" s="142"/>
      <c r="DF527" s="142"/>
      <c r="DG527" s="142"/>
      <c r="DH527" s="142"/>
      <c r="DI527" s="142"/>
      <c r="DJ527" s="142"/>
      <c r="DK527" s="142"/>
      <c r="DL527" s="142"/>
      <c r="DM527" s="142"/>
      <c r="EG527" s="41"/>
      <c r="EH527" s="41"/>
      <c r="EI527" s="41"/>
      <c r="EJ527" s="41"/>
      <c r="EK527" s="41"/>
      <c r="EL527" s="41"/>
      <c r="EM527" s="141"/>
      <c r="EN527" s="41"/>
      <c r="EW527" s="41"/>
      <c r="EX527" s="41"/>
    </row>
    <row r="528" spans="1:154" s="143" customFormat="1" x14ac:dyDescent="0.2">
      <c r="A528" s="41"/>
      <c r="B528" s="139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140"/>
      <c r="AQ528" s="41"/>
      <c r="AR528" s="141"/>
      <c r="AS528" s="117"/>
      <c r="AT528" s="117"/>
      <c r="AU528" s="117"/>
      <c r="AV528" s="142"/>
      <c r="AW528" s="142"/>
      <c r="AX528" s="142"/>
      <c r="AY528" s="142"/>
      <c r="AZ528" s="142"/>
      <c r="BA528" s="142"/>
      <c r="BB528" s="142"/>
      <c r="BC528" s="142"/>
      <c r="BD528" s="142"/>
      <c r="BE528" s="142"/>
      <c r="BF528" s="142"/>
      <c r="BG528" s="142"/>
      <c r="BH528" s="142"/>
      <c r="BI528" s="142"/>
      <c r="BJ528" s="142"/>
      <c r="BK528" s="142"/>
      <c r="BL528" s="142"/>
      <c r="BM528" s="142"/>
      <c r="BN528" s="142"/>
      <c r="BO528" s="142"/>
      <c r="BP528" s="142"/>
      <c r="BQ528" s="142"/>
      <c r="BR528" s="142"/>
      <c r="BS528" s="142"/>
      <c r="BT528" s="142"/>
      <c r="BU528" s="142"/>
      <c r="BV528" s="142"/>
      <c r="BW528" s="142"/>
      <c r="BX528" s="142"/>
      <c r="BY528" s="142"/>
      <c r="BZ528" s="142"/>
      <c r="CA528" s="142"/>
      <c r="CB528" s="142"/>
      <c r="CC528" s="142"/>
      <c r="CD528" s="142"/>
      <c r="CE528" s="142"/>
      <c r="CF528" s="142"/>
      <c r="CG528" s="142"/>
      <c r="CH528" s="142"/>
      <c r="CI528" s="142"/>
      <c r="CJ528" s="142"/>
      <c r="CK528" s="142"/>
      <c r="CL528" s="142"/>
      <c r="CM528" s="142"/>
      <c r="CN528" s="142"/>
      <c r="CO528" s="142"/>
      <c r="CP528" s="142"/>
      <c r="CQ528" s="142"/>
      <c r="CR528" s="142"/>
      <c r="CS528" s="142"/>
      <c r="CT528" s="142"/>
      <c r="CU528" s="142"/>
      <c r="CV528" s="142"/>
      <c r="CW528" s="142"/>
      <c r="CX528" s="142"/>
      <c r="CY528" s="142"/>
      <c r="CZ528" s="142"/>
      <c r="DA528" s="142"/>
      <c r="DB528" s="142"/>
      <c r="DC528" s="142"/>
      <c r="DD528" s="142"/>
      <c r="DE528" s="142"/>
      <c r="DF528" s="142"/>
      <c r="DG528" s="142"/>
      <c r="DH528" s="142"/>
      <c r="DI528" s="142"/>
      <c r="DJ528" s="142"/>
      <c r="DK528" s="142"/>
      <c r="DL528" s="142"/>
      <c r="DM528" s="142"/>
      <c r="EG528" s="41"/>
      <c r="EH528" s="41"/>
      <c r="EI528" s="41"/>
      <c r="EJ528" s="41"/>
      <c r="EK528" s="41"/>
      <c r="EL528" s="41"/>
      <c r="EM528" s="141"/>
      <c r="EN528" s="41"/>
      <c r="EW528" s="41"/>
      <c r="EX528" s="41"/>
    </row>
    <row r="529" spans="1:154" s="143" customFormat="1" x14ac:dyDescent="0.2">
      <c r="A529" s="41"/>
      <c r="B529" s="139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140"/>
      <c r="AQ529" s="41"/>
      <c r="AR529" s="141"/>
      <c r="AS529" s="117"/>
      <c r="AT529" s="117"/>
      <c r="AU529" s="117"/>
      <c r="AV529" s="142"/>
      <c r="AW529" s="142"/>
      <c r="AX529" s="142"/>
      <c r="AY529" s="142"/>
      <c r="AZ529" s="142"/>
      <c r="BA529" s="142"/>
      <c r="BB529" s="142"/>
      <c r="BC529" s="142"/>
      <c r="BD529" s="142"/>
      <c r="BE529" s="142"/>
      <c r="BF529" s="142"/>
      <c r="BG529" s="142"/>
      <c r="BH529" s="142"/>
      <c r="BI529" s="142"/>
      <c r="BJ529" s="142"/>
      <c r="BK529" s="142"/>
      <c r="BL529" s="142"/>
      <c r="BM529" s="142"/>
      <c r="BN529" s="142"/>
      <c r="BO529" s="142"/>
      <c r="BP529" s="142"/>
      <c r="BQ529" s="142"/>
      <c r="BR529" s="142"/>
      <c r="BS529" s="142"/>
      <c r="BT529" s="142"/>
      <c r="BU529" s="142"/>
      <c r="BV529" s="142"/>
      <c r="BW529" s="142"/>
      <c r="BX529" s="142"/>
      <c r="BY529" s="142"/>
      <c r="BZ529" s="142"/>
      <c r="CA529" s="142"/>
      <c r="CB529" s="142"/>
      <c r="CC529" s="142"/>
      <c r="CD529" s="142"/>
      <c r="CE529" s="142"/>
      <c r="CF529" s="142"/>
      <c r="CG529" s="142"/>
      <c r="CH529" s="142"/>
      <c r="CI529" s="142"/>
      <c r="CJ529" s="142"/>
      <c r="CK529" s="142"/>
      <c r="CL529" s="142"/>
      <c r="CM529" s="142"/>
      <c r="CN529" s="142"/>
      <c r="CO529" s="142"/>
      <c r="CP529" s="142"/>
      <c r="CQ529" s="142"/>
      <c r="CR529" s="142"/>
      <c r="CS529" s="142"/>
      <c r="CT529" s="142"/>
      <c r="CU529" s="142"/>
      <c r="CV529" s="142"/>
      <c r="CW529" s="142"/>
      <c r="CX529" s="142"/>
      <c r="CY529" s="142"/>
      <c r="CZ529" s="142"/>
      <c r="DA529" s="142"/>
      <c r="DB529" s="142"/>
      <c r="DC529" s="142"/>
      <c r="DD529" s="142"/>
      <c r="DE529" s="142"/>
      <c r="DF529" s="142"/>
      <c r="DG529" s="142"/>
      <c r="DH529" s="142"/>
      <c r="DI529" s="142"/>
      <c r="DJ529" s="142"/>
      <c r="DK529" s="142"/>
      <c r="DL529" s="142"/>
      <c r="DM529" s="142"/>
      <c r="EG529" s="41"/>
      <c r="EH529" s="41"/>
      <c r="EI529" s="41"/>
      <c r="EJ529" s="41"/>
      <c r="EK529" s="41"/>
      <c r="EL529" s="41"/>
      <c r="EM529" s="141"/>
      <c r="EN529" s="41"/>
      <c r="EW529" s="41"/>
      <c r="EX529" s="41"/>
    </row>
    <row r="530" spans="1:154" s="143" customFormat="1" x14ac:dyDescent="0.2">
      <c r="A530" s="41"/>
      <c r="B530" s="139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140"/>
      <c r="AQ530" s="41"/>
      <c r="AR530" s="141"/>
      <c r="AS530" s="117"/>
      <c r="AT530" s="117"/>
      <c r="AU530" s="117"/>
      <c r="AV530" s="142"/>
      <c r="AW530" s="142"/>
      <c r="AX530" s="142"/>
      <c r="AY530" s="142"/>
      <c r="AZ530" s="142"/>
      <c r="BA530" s="142"/>
      <c r="BB530" s="142"/>
      <c r="BC530" s="142"/>
      <c r="BD530" s="142"/>
      <c r="BE530" s="142"/>
      <c r="BF530" s="142"/>
      <c r="BG530" s="142"/>
      <c r="BH530" s="142"/>
      <c r="BI530" s="142"/>
      <c r="BJ530" s="142"/>
      <c r="BK530" s="142"/>
      <c r="BL530" s="142"/>
      <c r="BM530" s="142"/>
      <c r="BN530" s="142"/>
      <c r="BO530" s="142"/>
      <c r="BP530" s="142"/>
      <c r="BQ530" s="142"/>
      <c r="BR530" s="142"/>
      <c r="BS530" s="142"/>
      <c r="BT530" s="142"/>
      <c r="BU530" s="142"/>
      <c r="BV530" s="142"/>
      <c r="BW530" s="142"/>
      <c r="BX530" s="142"/>
      <c r="BY530" s="142"/>
      <c r="BZ530" s="142"/>
      <c r="CA530" s="142"/>
      <c r="CB530" s="142"/>
      <c r="CC530" s="142"/>
      <c r="CD530" s="142"/>
      <c r="CE530" s="142"/>
      <c r="CF530" s="142"/>
      <c r="CG530" s="142"/>
      <c r="CH530" s="142"/>
      <c r="CI530" s="142"/>
      <c r="CJ530" s="142"/>
      <c r="CK530" s="142"/>
      <c r="CL530" s="142"/>
      <c r="CM530" s="142"/>
      <c r="CN530" s="142"/>
      <c r="CO530" s="142"/>
      <c r="CP530" s="142"/>
      <c r="CQ530" s="142"/>
      <c r="CR530" s="142"/>
      <c r="CS530" s="142"/>
      <c r="CT530" s="142"/>
      <c r="CU530" s="142"/>
      <c r="CV530" s="142"/>
      <c r="CW530" s="142"/>
      <c r="CX530" s="142"/>
      <c r="CY530" s="142"/>
      <c r="CZ530" s="142"/>
      <c r="DA530" s="142"/>
      <c r="DB530" s="142"/>
      <c r="DC530" s="142"/>
      <c r="DD530" s="142"/>
      <c r="DE530" s="142"/>
      <c r="DF530" s="142"/>
      <c r="DG530" s="142"/>
      <c r="DH530" s="142"/>
      <c r="DI530" s="142"/>
      <c r="DJ530" s="142"/>
      <c r="DK530" s="142"/>
      <c r="DL530" s="142"/>
      <c r="DM530" s="142"/>
      <c r="EG530" s="41"/>
      <c r="EH530" s="41"/>
      <c r="EI530" s="41"/>
      <c r="EJ530" s="41"/>
      <c r="EK530" s="41"/>
      <c r="EL530" s="41"/>
      <c r="EM530" s="141"/>
      <c r="EN530" s="41"/>
      <c r="EW530" s="41"/>
      <c r="EX530" s="41"/>
    </row>
    <row r="531" spans="1:154" s="143" customFormat="1" x14ac:dyDescent="0.2">
      <c r="A531" s="41"/>
      <c r="B531" s="139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140"/>
      <c r="AQ531" s="41"/>
      <c r="AR531" s="141"/>
      <c r="AS531" s="117"/>
      <c r="AT531" s="117"/>
      <c r="AU531" s="117"/>
      <c r="AV531" s="142"/>
      <c r="AW531" s="142"/>
      <c r="AX531" s="142"/>
      <c r="AY531" s="142"/>
      <c r="AZ531" s="142"/>
      <c r="BA531" s="142"/>
      <c r="BB531" s="142"/>
      <c r="BC531" s="142"/>
      <c r="BD531" s="142"/>
      <c r="BE531" s="142"/>
      <c r="BF531" s="142"/>
      <c r="BG531" s="142"/>
      <c r="BH531" s="142"/>
      <c r="BI531" s="142"/>
      <c r="BJ531" s="142"/>
      <c r="BK531" s="142"/>
      <c r="BL531" s="142"/>
      <c r="BM531" s="142"/>
      <c r="BN531" s="142"/>
      <c r="BO531" s="142"/>
      <c r="BP531" s="142"/>
      <c r="BQ531" s="142"/>
      <c r="BR531" s="142"/>
      <c r="BS531" s="142"/>
      <c r="BT531" s="142"/>
      <c r="BU531" s="142"/>
      <c r="BV531" s="142"/>
      <c r="BW531" s="142"/>
      <c r="BX531" s="142"/>
      <c r="BY531" s="142"/>
      <c r="BZ531" s="142"/>
      <c r="CA531" s="142"/>
      <c r="CB531" s="142"/>
      <c r="CC531" s="142"/>
      <c r="CD531" s="142"/>
      <c r="CE531" s="142"/>
      <c r="CF531" s="142"/>
      <c r="CG531" s="142"/>
      <c r="CH531" s="142"/>
      <c r="CI531" s="142"/>
      <c r="CJ531" s="142"/>
      <c r="CK531" s="142"/>
      <c r="CL531" s="142"/>
      <c r="CM531" s="142"/>
      <c r="CN531" s="142"/>
      <c r="CO531" s="142"/>
      <c r="CP531" s="142"/>
      <c r="CQ531" s="142"/>
      <c r="CR531" s="142"/>
      <c r="CS531" s="142"/>
      <c r="CT531" s="142"/>
      <c r="CU531" s="142"/>
      <c r="CV531" s="142"/>
      <c r="CW531" s="142"/>
      <c r="CX531" s="142"/>
      <c r="CY531" s="142"/>
      <c r="CZ531" s="142"/>
      <c r="DA531" s="142"/>
      <c r="DB531" s="142"/>
      <c r="DC531" s="142"/>
      <c r="DD531" s="142"/>
      <c r="DE531" s="142"/>
      <c r="DF531" s="142"/>
      <c r="DG531" s="142"/>
      <c r="DH531" s="142"/>
      <c r="DI531" s="142"/>
      <c r="DJ531" s="142"/>
      <c r="DK531" s="142"/>
      <c r="DL531" s="142"/>
      <c r="DM531" s="142"/>
      <c r="EG531" s="41"/>
      <c r="EH531" s="41"/>
      <c r="EI531" s="41"/>
      <c r="EJ531" s="41"/>
      <c r="EK531" s="41"/>
      <c r="EL531" s="41"/>
      <c r="EM531" s="141"/>
      <c r="EN531" s="41"/>
      <c r="EW531" s="41"/>
      <c r="EX531" s="41"/>
    </row>
    <row r="532" spans="1:154" s="143" customFormat="1" x14ac:dyDescent="0.2">
      <c r="A532" s="41"/>
      <c r="B532" s="139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140"/>
      <c r="AQ532" s="41"/>
      <c r="AR532" s="141"/>
      <c r="AS532" s="117"/>
      <c r="AT532" s="117"/>
      <c r="AU532" s="117"/>
      <c r="AV532" s="142"/>
      <c r="AW532" s="142"/>
      <c r="AX532" s="142"/>
      <c r="AY532" s="142"/>
      <c r="AZ532" s="142"/>
      <c r="BA532" s="142"/>
      <c r="BB532" s="142"/>
      <c r="BC532" s="142"/>
      <c r="BD532" s="142"/>
      <c r="BE532" s="142"/>
      <c r="BF532" s="142"/>
      <c r="BG532" s="142"/>
      <c r="BH532" s="142"/>
      <c r="BI532" s="142"/>
      <c r="BJ532" s="142"/>
      <c r="BK532" s="142"/>
      <c r="BL532" s="142"/>
      <c r="BM532" s="142"/>
      <c r="BN532" s="142"/>
      <c r="BO532" s="142"/>
      <c r="BP532" s="142"/>
      <c r="BQ532" s="142"/>
      <c r="BR532" s="142"/>
      <c r="BS532" s="142"/>
      <c r="BT532" s="142"/>
      <c r="BU532" s="142"/>
      <c r="BV532" s="142"/>
      <c r="BW532" s="142"/>
      <c r="BX532" s="142"/>
      <c r="BY532" s="142"/>
      <c r="BZ532" s="142"/>
      <c r="CA532" s="142"/>
      <c r="CB532" s="142"/>
      <c r="CC532" s="142"/>
      <c r="CD532" s="142"/>
      <c r="CE532" s="142"/>
      <c r="CF532" s="142"/>
      <c r="CG532" s="142"/>
      <c r="CH532" s="142"/>
      <c r="CI532" s="142"/>
      <c r="CJ532" s="142"/>
      <c r="CK532" s="142"/>
      <c r="CL532" s="142"/>
      <c r="CM532" s="142"/>
      <c r="CN532" s="142"/>
      <c r="CO532" s="142"/>
      <c r="CP532" s="142"/>
      <c r="CQ532" s="142"/>
      <c r="CR532" s="142"/>
      <c r="CS532" s="142"/>
      <c r="CT532" s="142"/>
      <c r="CU532" s="142"/>
      <c r="CV532" s="142"/>
      <c r="CW532" s="142"/>
      <c r="CX532" s="142"/>
      <c r="CY532" s="142"/>
      <c r="CZ532" s="142"/>
      <c r="DA532" s="142"/>
      <c r="DB532" s="142"/>
      <c r="DC532" s="142"/>
      <c r="DD532" s="142"/>
      <c r="DE532" s="142"/>
      <c r="DF532" s="142"/>
      <c r="DG532" s="142"/>
      <c r="DH532" s="142"/>
      <c r="DI532" s="142"/>
      <c r="DJ532" s="142"/>
      <c r="DK532" s="142"/>
      <c r="DL532" s="142"/>
      <c r="DM532" s="142"/>
      <c r="EG532" s="41"/>
      <c r="EH532" s="41"/>
      <c r="EI532" s="41"/>
      <c r="EJ532" s="41"/>
      <c r="EK532" s="41"/>
      <c r="EL532" s="41"/>
      <c r="EM532" s="141"/>
      <c r="EN532" s="41"/>
      <c r="EW532" s="41"/>
      <c r="EX532" s="41"/>
    </row>
    <row r="533" spans="1:154" s="143" customFormat="1" x14ac:dyDescent="0.2">
      <c r="A533" s="41"/>
      <c r="B533" s="139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140"/>
      <c r="AQ533" s="41"/>
      <c r="AR533" s="141"/>
      <c r="AS533" s="117"/>
      <c r="AT533" s="117"/>
      <c r="AU533" s="117"/>
      <c r="AV533" s="142"/>
      <c r="AW533" s="142"/>
      <c r="AX533" s="142"/>
      <c r="AY533" s="142"/>
      <c r="AZ533" s="142"/>
      <c r="BA533" s="142"/>
      <c r="BB533" s="142"/>
      <c r="BC533" s="142"/>
      <c r="BD533" s="142"/>
      <c r="BE533" s="142"/>
      <c r="BF533" s="142"/>
      <c r="BG533" s="142"/>
      <c r="BH533" s="142"/>
      <c r="BI533" s="142"/>
      <c r="BJ533" s="142"/>
      <c r="BK533" s="142"/>
      <c r="BL533" s="142"/>
      <c r="BM533" s="142"/>
      <c r="BN533" s="142"/>
      <c r="BO533" s="142"/>
      <c r="BP533" s="142"/>
      <c r="BQ533" s="142"/>
      <c r="BR533" s="142"/>
      <c r="BS533" s="142"/>
      <c r="BT533" s="142"/>
      <c r="BU533" s="142"/>
      <c r="BV533" s="142"/>
      <c r="BW533" s="142"/>
      <c r="BX533" s="142"/>
      <c r="BY533" s="142"/>
      <c r="BZ533" s="142"/>
      <c r="CA533" s="142"/>
      <c r="CB533" s="142"/>
      <c r="CC533" s="142"/>
      <c r="CD533" s="142"/>
      <c r="CE533" s="142"/>
      <c r="CF533" s="142"/>
      <c r="CG533" s="142"/>
      <c r="CH533" s="142"/>
      <c r="CI533" s="142"/>
      <c r="CJ533" s="142"/>
      <c r="CK533" s="142"/>
      <c r="CL533" s="142"/>
      <c r="CM533" s="142"/>
      <c r="CN533" s="142"/>
      <c r="CO533" s="142"/>
      <c r="CP533" s="142"/>
      <c r="CQ533" s="142"/>
      <c r="CR533" s="142"/>
      <c r="CS533" s="142"/>
      <c r="CT533" s="142"/>
      <c r="CU533" s="142"/>
      <c r="CV533" s="142"/>
      <c r="CW533" s="142"/>
      <c r="CX533" s="142"/>
      <c r="CY533" s="142"/>
      <c r="CZ533" s="142"/>
      <c r="DA533" s="142"/>
      <c r="DB533" s="142"/>
      <c r="DC533" s="142"/>
      <c r="DD533" s="142"/>
      <c r="DE533" s="142"/>
      <c r="DF533" s="142"/>
      <c r="DG533" s="142"/>
      <c r="DH533" s="142"/>
      <c r="DI533" s="142"/>
      <c r="DJ533" s="142"/>
      <c r="DK533" s="142"/>
      <c r="DL533" s="142"/>
      <c r="DM533" s="142"/>
      <c r="EG533" s="41"/>
      <c r="EH533" s="41"/>
      <c r="EI533" s="41"/>
      <c r="EJ533" s="41"/>
      <c r="EK533" s="41"/>
      <c r="EL533" s="41"/>
      <c r="EM533" s="141"/>
      <c r="EN533" s="41"/>
      <c r="EW533" s="41"/>
      <c r="EX533" s="41"/>
    </row>
    <row r="534" spans="1:154" s="143" customFormat="1" x14ac:dyDescent="0.2">
      <c r="A534" s="41"/>
      <c r="B534" s="139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140"/>
      <c r="AQ534" s="41"/>
      <c r="AR534" s="141"/>
      <c r="AS534" s="117"/>
      <c r="AT534" s="117"/>
      <c r="AU534" s="117"/>
      <c r="AV534" s="142"/>
      <c r="AW534" s="142"/>
      <c r="AX534" s="142"/>
      <c r="AY534" s="142"/>
      <c r="AZ534" s="142"/>
      <c r="BA534" s="142"/>
      <c r="BB534" s="142"/>
      <c r="BC534" s="142"/>
      <c r="BD534" s="142"/>
      <c r="BE534" s="142"/>
      <c r="BF534" s="142"/>
      <c r="BG534" s="142"/>
      <c r="BH534" s="142"/>
      <c r="BI534" s="142"/>
      <c r="BJ534" s="142"/>
      <c r="BK534" s="142"/>
      <c r="BL534" s="142"/>
      <c r="BM534" s="142"/>
      <c r="BN534" s="142"/>
      <c r="BO534" s="142"/>
      <c r="BP534" s="142"/>
      <c r="BQ534" s="142"/>
      <c r="BR534" s="142"/>
      <c r="BS534" s="142"/>
      <c r="BT534" s="142"/>
      <c r="BU534" s="142"/>
      <c r="BV534" s="142"/>
      <c r="BW534" s="142"/>
      <c r="BX534" s="142"/>
      <c r="BY534" s="142"/>
      <c r="BZ534" s="142"/>
      <c r="CA534" s="142"/>
      <c r="CB534" s="142"/>
      <c r="CC534" s="142"/>
      <c r="CD534" s="142"/>
      <c r="CE534" s="142"/>
      <c r="CF534" s="142"/>
      <c r="CG534" s="142"/>
      <c r="CH534" s="142"/>
      <c r="CI534" s="142"/>
      <c r="CJ534" s="142"/>
      <c r="CK534" s="142"/>
      <c r="CL534" s="142"/>
      <c r="CM534" s="142"/>
      <c r="CN534" s="142"/>
      <c r="CO534" s="142"/>
      <c r="CP534" s="142"/>
      <c r="CQ534" s="142"/>
      <c r="CR534" s="142"/>
      <c r="CS534" s="142"/>
      <c r="CT534" s="142"/>
      <c r="CU534" s="142"/>
      <c r="CV534" s="142"/>
      <c r="CW534" s="142"/>
      <c r="CX534" s="142"/>
      <c r="CY534" s="142"/>
      <c r="CZ534" s="142"/>
      <c r="DA534" s="142"/>
      <c r="DB534" s="142"/>
      <c r="DC534" s="142"/>
      <c r="DD534" s="142"/>
      <c r="DE534" s="142"/>
      <c r="DF534" s="142"/>
      <c r="DG534" s="142"/>
      <c r="DH534" s="142"/>
      <c r="DI534" s="142"/>
      <c r="DJ534" s="142"/>
      <c r="DK534" s="142"/>
      <c r="DL534" s="142"/>
      <c r="DM534" s="142"/>
      <c r="EG534" s="41"/>
      <c r="EH534" s="41"/>
      <c r="EI534" s="41"/>
      <c r="EJ534" s="41"/>
      <c r="EK534" s="41"/>
      <c r="EL534" s="41"/>
      <c r="EM534" s="141"/>
      <c r="EN534" s="41"/>
      <c r="EW534" s="41"/>
      <c r="EX534" s="41"/>
    </row>
    <row r="535" spans="1:154" s="143" customFormat="1" x14ac:dyDescent="0.2">
      <c r="A535" s="41"/>
      <c r="B535" s="139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140"/>
      <c r="AQ535" s="41"/>
      <c r="AR535" s="141"/>
      <c r="AS535" s="117"/>
      <c r="AT535" s="117"/>
      <c r="AU535" s="117"/>
      <c r="AV535" s="142"/>
      <c r="AW535" s="142"/>
      <c r="AX535" s="142"/>
      <c r="AY535" s="142"/>
      <c r="AZ535" s="142"/>
      <c r="BA535" s="142"/>
      <c r="BB535" s="142"/>
      <c r="BC535" s="142"/>
      <c r="BD535" s="142"/>
      <c r="BE535" s="142"/>
      <c r="BF535" s="142"/>
      <c r="BG535" s="142"/>
      <c r="BH535" s="142"/>
      <c r="BI535" s="142"/>
      <c r="BJ535" s="142"/>
      <c r="BK535" s="142"/>
      <c r="BL535" s="142"/>
      <c r="BM535" s="142"/>
      <c r="BN535" s="142"/>
      <c r="BO535" s="142"/>
      <c r="BP535" s="142"/>
      <c r="BQ535" s="142"/>
      <c r="BR535" s="142"/>
      <c r="BS535" s="142"/>
      <c r="BT535" s="142"/>
      <c r="BU535" s="142"/>
      <c r="BV535" s="142"/>
      <c r="BW535" s="142"/>
      <c r="BX535" s="142"/>
      <c r="BY535" s="142"/>
      <c r="BZ535" s="142"/>
      <c r="CA535" s="142"/>
      <c r="CB535" s="142"/>
      <c r="CC535" s="142"/>
      <c r="CD535" s="142"/>
      <c r="CE535" s="142"/>
      <c r="CF535" s="142"/>
      <c r="CG535" s="142"/>
      <c r="CH535" s="142"/>
      <c r="CI535" s="142"/>
      <c r="CJ535" s="142"/>
      <c r="CK535" s="142"/>
      <c r="CL535" s="142"/>
      <c r="CM535" s="142"/>
      <c r="CN535" s="142"/>
      <c r="CO535" s="142"/>
      <c r="CP535" s="142"/>
      <c r="CQ535" s="142"/>
      <c r="CR535" s="142"/>
      <c r="CS535" s="142"/>
      <c r="CT535" s="142"/>
      <c r="CU535" s="142"/>
      <c r="CV535" s="142"/>
      <c r="CW535" s="142"/>
      <c r="CX535" s="142"/>
      <c r="CY535" s="142"/>
      <c r="CZ535" s="142"/>
      <c r="DA535" s="142"/>
      <c r="DB535" s="142"/>
      <c r="DC535" s="142"/>
      <c r="DD535" s="142"/>
      <c r="DE535" s="142"/>
      <c r="DF535" s="142"/>
      <c r="DG535" s="142"/>
      <c r="DH535" s="142"/>
      <c r="DI535" s="142"/>
      <c r="DJ535" s="142"/>
      <c r="DK535" s="142"/>
      <c r="DL535" s="142"/>
      <c r="DM535" s="142"/>
      <c r="EG535" s="41"/>
      <c r="EH535" s="41"/>
      <c r="EI535" s="41"/>
      <c r="EJ535" s="41"/>
      <c r="EK535" s="41"/>
      <c r="EL535" s="41"/>
      <c r="EM535" s="141"/>
      <c r="EN535" s="41"/>
      <c r="EW535" s="41"/>
      <c r="EX535" s="41"/>
    </row>
    <row r="536" spans="1:154" s="143" customFormat="1" x14ac:dyDescent="0.2">
      <c r="A536" s="41"/>
      <c r="B536" s="139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140"/>
      <c r="AQ536" s="41"/>
      <c r="AR536" s="141"/>
      <c r="AS536" s="117"/>
      <c r="AT536" s="117"/>
      <c r="AU536" s="117"/>
      <c r="AV536" s="142"/>
      <c r="AW536" s="142"/>
      <c r="AX536" s="142"/>
      <c r="AY536" s="142"/>
      <c r="AZ536" s="142"/>
      <c r="BA536" s="142"/>
      <c r="BB536" s="142"/>
      <c r="BC536" s="142"/>
      <c r="BD536" s="142"/>
      <c r="BE536" s="142"/>
      <c r="BF536" s="142"/>
      <c r="BG536" s="142"/>
      <c r="BH536" s="142"/>
      <c r="BI536" s="142"/>
      <c r="BJ536" s="142"/>
      <c r="BK536" s="142"/>
      <c r="BL536" s="142"/>
      <c r="BM536" s="142"/>
      <c r="BN536" s="142"/>
      <c r="BO536" s="142"/>
      <c r="BP536" s="142"/>
      <c r="BQ536" s="142"/>
      <c r="BR536" s="142"/>
      <c r="BS536" s="142"/>
      <c r="BT536" s="142"/>
      <c r="BU536" s="142"/>
      <c r="BV536" s="142"/>
      <c r="BW536" s="142"/>
      <c r="BX536" s="142"/>
      <c r="BY536" s="142"/>
      <c r="BZ536" s="142"/>
      <c r="CA536" s="142"/>
      <c r="CB536" s="142"/>
      <c r="CC536" s="142"/>
      <c r="CD536" s="142"/>
      <c r="CE536" s="142"/>
      <c r="CF536" s="142"/>
      <c r="CG536" s="142"/>
      <c r="CH536" s="142"/>
      <c r="CI536" s="142"/>
      <c r="CJ536" s="142"/>
      <c r="CK536" s="142"/>
      <c r="CL536" s="142"/>
      <c r="CM536" s="142"/>
      <c r="CN536" s="142"/>
      <c r="CO536" s="142"/>
      <c r="CP536" s="142"/>
      <c r="CQ536" s="142"/>
      <c r="CR536" s="142"/>
      <c r="CS536" s="142"/>
      <c r="CT536" s="142"/>
      <c r="CU536" s="142"/>
      <c r="CV536" s="142"/>
      <c r="CW536" s="142"/>
      <c r="CX536" s="142"/>
      <c r="CY536" s="142"/>
      <c r="CZ536" s="142"/>
      <c r="DA536" s="142"/>
      <c r="DB536" s="142"/>
      <c r="DC536" s="142"/>
      <c r="DD536" s="142"/>
      <c r="DE536" s="142"/>
      <c r="DF536" s="142"/>
      <c r="DG536" s="142"/>
      <c r="DH536" s="142"/>
      <c r="DI536" s="142"/>
      <c r="DJ536" s="142"/>
      <c r="DK536" s="142"/>
      <c r="DL536" s="142"/>
      <c r="DM536" s="142"/>
      <c r="EG536" s="41"/>
      <c r="EH536" s="41"/>
      <c r="EI536" s="41"/>
      <c r="EJ536" s="41"/>
      <c r="EK536" s="41"/>
      <c r="EL536" s="41"/>
      <c r="EM536" s="141"/>
      <c r="EN536" s="41"/>
      <c r="EW536" s="41"/>
      <c r="EX536" s="41"/>
    </row>
    <row r="537" spans="1:154" s="143" customFormat="1" x14ac:dyDescent="0.2">
      <c r="A537" s="41"/>
      <c r="B537" s="139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140"/>
      <c r="AQ537" s="41"/>
      <c r="AR537" s="141"/>
      <c r="AS537" s="117"/>
      <c r="AT537" s="117"/>
      <c r="AU537" s="117"/>
      <c r="AV537" s="142"/>
      <c r="AW537" s="142"/>
      <c r="AX537" s="142"/>
      <c r="AY537" s="142"/>
      <c r="AZ537" s="142"/>
      <c r="BA537" s="142"/>
      <c r="BB537" s="142"/>
      <c r="BC537" s="142"/>
      <c r="BD537" s="142"/>
      <c r="BE537" s="142"/>
      <c r="BF537" s="142"/>
      <c r="BG537" s="142"/>
      <c r="BH537" s="142"/>
      <c r="BI537" s="142"/>
      <c r="BJ537" s="142"/>
      <c r="BK537" s="142"/>
      <c r="BL537" s="142"/>
      <c r="BM537" s="142"/>
      <c r="BN537" s="142"/>
      <c r="BO537" s="142"/>
      <c r="BP537" s="142"/>
      <c r="BQ537" s="142"/>
      <c r="BR537" s="142"/>
      <c r="BS537" s="142"/>
      <c r="BT537" s="142"/>
      <c r="BU537" s="142"/>
      <c r="BV537" s="142"/>
      <c r="BW537" s="142"/>
      <c r="BX537" s="142"/>
      <c r="BY537" s="142"/>
      <c r="BZ537" s="142"/>
      <c r="CA537" s="142"/>
      <c r="CB537" s="142"/>
      <c r="CC537" s="142"/>
      <c r="CD537" s="142"/>
      <c r="CE537" s="142"/>
      <c r="CF537" s="142"/>
      <c r="CG537" s="142"/>
      <c r="CH537" s="142"/>
      <c r="CI537" s="142"/>
      <c r="CJ537" s="142"/>
      <c r="CK537" s="142"/>
      <c r="CL537" s="142"/>
      <c r="CM537" s="142"/>
      <c r="CN537" s="142"/>
      <c r="CO537" s="142"/>
      <c r="CP537" s="142"/>
      <c r="CQ537" s="142"/>
      <c r="CR537" s="142"/>
      <c r="CS537" s="142"/>
      <c r="CT537" s="142"/>
      <c r="CU537" s="142"/>
      <c r="CV537" s="142"/>
      <c r="CW537" s="142"/>
      <c r="CX537" s="142"/>
      <c r="CY537" s="142"/>
      <c r="CZ537" s="142"/>
      <c r="DA537" s="142"/>
      <c r="DB537" s="142"/>
      <c r="DC537" s="142"/>
      <c r="DD537" s="142"/>
      <c r="DE537" s="142"/>
      <c r="DF537" s="142"/>
      <c r="DG537" s="142"/>
      <c r="DH537" s="142"/>
      <c r="DI537" s="142"/>
      <c r="DJ537" s="142"/>
      <c r="DK537" s="142"/>
      <c r="DL537" s="142"/>
      <c r="DM537" s="142"/>
      <c r="EG537" s="41"/>
      <c r="EH537" s="41"/>
      <c r="EI537" s="41"/>
      <c r="EJ537" s="41"/>
      <c r="EK537" s="41"/>
      <c r="EL537" s="41"/>
      <c r="EM537" s="141"/>
      <c r="EN537" s="41"/>
      <c r="EW537" s="41"/>
      <c r="EX537" s="41"/>
    </row>
    <row r="538" spans="1:154" s="143" customFormat="1" x14ac:dyDescent="0.2">
      <c r="A538" s="41"/>
      <c r="B538" s="139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140"/>
      <c r="AQ538" s="41"/>
      <c r="AR538" s="141"/>
      <c r="AS538" s="117"/>
      <c r="AT538" s="117"/>
      <c r="AU538" s="117"/>
      <c r="AV538" s="142"/>
      <c r="AW538" s="142"/>
      <c r="AX538" s="142"/>
      <c r="AY538" s="142"/>
      <c r="AZ538" s="142"/>
      <c r="BA538" s="142"/>
      <c r="BB538" s="142"/>
      <c r="BC538" s="142"/>
      <c r="BD538" s="142"/>
      <c r="BE538" s="142"/>
      <c r="BF538" s="142"/>
      <c r="BG538" s="142"/>
      <c r="BH538" s="142"/>
      <c r="BI538" s="142"/>
      <c r="BJ538" s="142"/>
      <c r="BK538" s="142"/>
      <c r="BL538" s="142"/>
      <c r="BM538" s="142"/>
      <c r="BN538" s="142"/>
      <c r="BO538" s="142"/>
      <c r="BP538" s="142"/>
      <c r="BQ538" s="142"/>
      <c r="BR538" s="142"/>
      <c r="BS538" s="142"/>
      <c r="BT538" s="142"/>
      <c r="BU538" s="142"/>
      <c r="BV538" s="142"/>
      <c r="BW538" s="142"/>
      <c r="BX538" s="142"/>
      <c r="BY538" s="142"/>
      <c r="BZ538" s="142"/>
      <c r="CA538" s="142"/>
      <c r="CB538" s="142"/>
      <c r="CC538" s="142"/>
      <c r="CD538" s="142"/>
      <c r="CE538" s="142"/>
      <c r="CF538" s="142"/>
      <c r="CG538" s="142"/>
      <c r="CH538" s="142"/>
      <c r="CI538" s="142"/>
      <c r="CJ538" s="142"/>
      <c r="CK538" s="142"/>
      <c r="CL538" s="142"/>
      <c r="CM538" s="142"/>
      <c r="CN538" s="142"/>
      <c r="CO538" s="142"/>
      <c r="CP538" s="142"/>
      <c r="CQ538" s="142"/>
      <c r="CR538" s="142"/>
      <c r="CS538" s="142"/>
      <c r="CT538" s="142"/>
      <c r="CU538" s="142"/>
      <c r="CV538" s="142"/>
      <c r="CW538" s="142"/>
      <c r="CX538" s="142"/>
      <c r="CY538" s="142"/>
      <c r="CZ538" s="142"/>
      <c r="DA538" s="142"/>
      <c r="DB538" s="142"/>
      <c r="DC538" s="142"/>
      <c r="DD538" s="142"/>
      <c r="DE538" s="142"/>
      <c r="DF538" s="142"/>
      <c r="DG538" s="142"/>
      <c r="DH538" s="142"/>
      <c r="DI538" s="142"/>
      <c r="DJ538" s="142"/>
      <c r="DK538" s="142"/>
      <c r="DL538" s="142"/>
      <c r="DM538" s="142"/>
      <c r="EG538" s="41"/>
      <c r="EH538" s="41"/>
      <c r="EI538" s="41"/>
      <c r="EJ538" s="41"/>
      <c r="EK538" s="41"/>
      <c r="EL538" s="41"/>
      <c r="EM538" s="141"/>
      <c r="EN538" s="41"/>
      <c r="EW538" s="41"/>
      <c r="EX538" s="41"/>
    </row>
    <row r="539" spans="1:154" s="143" customFormat="1" x14ac:dyDescent="0.2">
      <c r="A539" s="41"/>
      <c r="B539" s="139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140"/>
      <c r="AQ539" s="41"/>
      <c r="AR539" s="141"/>
      <c r="AS539" s="117"/>
      <c r="AT539" s="117"/>
      <c r="AU539" s="117"/>
      <c r="AV539" s="142"/>
      <c r="AW539" s="142"/>
      <c r="AX539" s="142"/>
      <c r="AY539" s="142"/>
      <c r="AZ539" s="142"/>
      <c r="BA539" s="142"/>
      <c r="BB539" s="142"/>
      <c r="BC539" s="142"/>
      <c r="BD539" s="142"/>
      <c r="BE539" s="142"/>
      <c r="BF539" s="142"/>
      <c r="BG539" s="142"/>
      <c r="BH539" s="142"/>
      <c r="BI539" s="142"/>
      <c r="BJ539" s="142"/>
      <c r="BK539" s="142"/>
      <c r="BL539" s="142"/>
      <c r="BM539" s="142"/>
      <c r="BN539" s="142"/>
      <c r="BO539" s="142"/>
      <c r="BP539" s="142"/>
      <c r="BQ539" s="142"/>
      <c r="BR539" s="142"/>
      <c r="BS539" s="142"/>
      <c r="BT539" s="142"/>
      <c r="BU539" s="142"/>
      <c r="BV539" s="142"/>
      <c r="BW539" s="142"/>
      <c r="BX539" s="142"/>
      <c r="BY539" s="142"/>
      <c r="BZ539" s="142"/>
      <c r="CA539" s="142"/>
      <c r="CB539" s="142"/>
      <c r="CC539" s="142"/>
      <c r="CD539" s="142"/>
      <c r="CE539" s="142"/>
      <c r="CF539" s="142"/>
      <c r="CG539" s="142"/>
      <c r="CH539" s="142"/>
      <c r="CI539" s="142"/>
      <c r="CJ539" s="142"/>
      <c r="CK539" s="142"/>
      <c r="CL539" s="142"/>
      <c r="CM539" s="142"/>
      <c r="CN539" s="142"/>
      <c r="CO539" s="142"/>
      <c r="CP539" s="142"/>
      <c r="CQ539" s="142"/>
      <c r="CR539" s="142"/>
      <c r="CS539" s="142"/>
      <c r="CT539" s="142"/>
      <c r="CU539" s="142"/>
      <c r="CV539" s="142"/>
      <c r="CW539" s="142"/>
      <c r="CX539" s="142"/>
      <c r="CY539" s="142"/>
      <c r="CZ539" s="142"/>
      <c r="DA539" s="142"/>
      <c r="DB539" s="142"/>
      <c r="DC539" s="142"/>
      <c r="DD539" s="142"/>
      <c r="DE539" s="142"/>
      <c r="DF539" s="142"/>
      <c r="DG539" s="142"/>
      <c r="DH539" s="142"/>
      <c r="DI539" s="142"/>
      <c r="DJ539" s="142"/>
      <c r="DK539" s="142"/>
      <c r="DL539" s="142"/>
      <c r="DM539" s="142"/>
      <c r="EG539" s="41"/>
      <c r="EH539" s="41"/>
      <c r="EI539" s="41"/>
      <c r="EJ539" s="41"/>
      <c r="EK539" s="41"/>
      <c r="EL539" s="41"/>
      <c r="EM539" s="141"/>
      <c r="EN539" s="41"/>
      <c r="EW539" s="41"/>
      <c r="EX539" s="41"/>
    </row>
    <row r="540" spans="1:154" s="143" customFormat="1" x14ac:dyDescent="0.2">
      <c r="A540" s="41"/>
      <c r="B540" s="139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140"/>
      <c r="AQ540" s="41"/>
      <c r="AR540" s="141"/>
      <c r="AS540" s="117"/>
      <c r="AT540" s="117"/>
      <c r="AU540" s="117"/>
      <c r="AV540" s="142"/>
      <c r="AW540" s="142"/>
      <c r="AX540" s="142"/>
      <c r="AY540" s="142"/>
      <c r="AZ540" s="142"/>
      <c r="BA540" s="142"/>
      <c r="BB540" s="142"/>
      <c r="BC540" s="142"/>
      <c r="BD540" s="142"/>
      <c r="BE540" s="142"/>
      <c r="BF540" s="142"/>
      <c r="BG540" s="142"/>
      <c r="BH540" s="142"/>
      <c r="BI540" s="142"/>
      <c r="BJ540" s="142"/>
      <c r="BK540" s="142"/>
      <c r="BL540" s="142"/>
      <c r="BM540" s="142"/>
      <c r="BN540" s="142"/>
      <c r="BO540" s="142"/>
      <c r="BP540" s="142"/>
      <c r="BQ540" s="142"/>
      <c r="BR540" s="142"/>
      <c r="BS540" s="142"/>
      <c r="BT540" s="142"/>
      <c r="BU540" s="142"/>
      <c r="BV540" s="142"/>
      <c r="BW540" s="142"/>
      <c r="BX540" s="142"/>
      <c r="BY540" s="142"/>
      <c r="BZ540" s="142"/>
      <c r="CA540" s="142"/>
      <c r="CB540" s="142"/>
      <c r="CC540" s="142"/>
      <c r="CD540" s="142"/>
      <c r="CE540" s="142"/>
      <c r="CF540" s="142"/>
      <c r="CG540" s="142"/>
      <c r="CH540" s="142"/>
      <c r="CI540" s="142"/>
      <c r="CJ540" s="142"/>
      <c r="CK540" s="142"/>
      <c r="CL540" s="142"/>
      <c r="CM540" s="142"/>
      <c r="CN540" s="142"/>
      <c r="CO540" s="142"/>
      <c r="CP540" s="142"/>
      <c r="CQ540" s="142"/>
      <c r="CR540" s="142"/>
      <c r="CS540" s="142"/>
      <c r="CT540" s="142"/>
      <c r="CU540" s="142"/>
      <c r="CV540" s="142"/>
      <c r="CW540" s="142"/>
      <c r="CX540" s="142"/>
      <c r="CY540" s="142"/>
      <c r="CZ540" s="142"/>
      <c r="DA540" s="142"/>
      <c r="DB540" s="142"/>
      <c r="DC540" s="142"/>
      <c r="DD540" s="142"/>
      <c r="DE540" s="142"/>
      <c r="DF540" s="142"/>
      <c r="DG540" s="142"/>
      <c r="DH540" s="142"/>
      <c r="DI540" s="142"/>
      <c r="DJ540" s="142"/>
      <c r="DK540" s="142"/>
      <c r="DL540" s="142"/>
      <c r="DM540" s="142"/>
      <c r="EG540" s="41"/>
      <c r="EH540" s="41"/>
      <c r="EI540" s="41"/>
      <c r="EJ540" s="41"/>
      <c r="EK540" s="41"/>
      <c r="EL540" s="41"/>
      <c r="EM540" s="141"/>
      <c r="EN540" s="41"/>
      <c r="EW540" s="41"/>
      <c r="EX540" s="41"/>
    </row>
    <row r="541" spans="1:154" s="143" customFormat="1" x14ac:dyDescent="0.2">
      <c r="A541" s="41"/>
      <c r="B541" s="139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140"/>
      <c r="AQ541" s="41"/>
      <c r="AR541" s="141"/>
      <c r="AS541" s="117"/>
      <c r="AT541" s="117"/>
      <c r="AU541" s="117"/>
      <c r="AV541" s="142"/>
      <c r="AW541" s="142"/>
      <c r="AX541" s="142"/>
      <c r="AY541" s="142"/>
      <c r="AZ541" s="142"/>
      <c r="BA541" s="142"/>
      <c r="BB541" s="142"/>
      <c r="BC541" s="142"/>
      <c r="BD541" s="142"/>
      <c r="BE541" s="142"/>
      <c r="BF541" s="142"/>
      <c r="BG541" s="142"/>
      <c r="BH541" s="142"/>
      <c r="BI541" s="142"/>
      <c r="BJ541" s="142"/>
      <c r="BK541" s="142"/>
      <c r="BL541" s="142"/>
      <c r="BM541" s="142"/>
      <c r="BN541" s="142"/>
      <c r="BO541" s="142"/>
      <c r="BP541" s="142"/>
      <c r="BQ541" s="142"/>
      <c r="BR541" s="142"/>
      <c r="BS541" s="142"/>
      <c r="BT541" s="142"/>
      <c r="BU541" s="142"/>
      <c r="BV541" s="142"/>
      <c r="BW541" s="142"/>
      <c r="BX541" s="142"/>
      <c r="BY541" s="142"/>
      <c r="BZ541" s="142"/>
      <c r="CA541" s="142"/>
      <c r="CB541" s="142"/>
      <c r="CC541" s="142"/>
      <c r="CD541" s="142"/>
      <c r="CE541" s="142"/>
      <c r="CF541" s="142"/>
      <c r="CG541" s="142"/>
      <c r="CH541" s="142"/>
      <c r="CI541" s="142"/>
      <c r="CJ541" s="142"/>
      <c r="CK541" s="142"/>
      <c r="CL541" s="142"/>
      <c r="CM541" s="142"/>
      <c r="CN541" s="142"/>
      <c r="CO541" s="142"/>
      <c r="CP541" s="142"/>
      <c r="CQ541" s="142"/>
      <c r="CR541" s="142"/>
      <c r="CS541" s="142"/>
      <c r="CT541" s="142"/>
      <c r="CU541" s="142"/>
      <c r="CV541" s="142"/>
      <c r="CW541" s="142"/>
      <c r="CX541" s="142"/>
      <c r="CY541" s="142"/>
      <c r="CZ541" s="142"/>
      <c r="DA541" s="142"/>
      <c r="DB541" s="142"/>
      <c r="DC541" s="142"/>
      <c r="DD541" s="142"/>
      <c r="DE541" s="142"/>
      <c r="DF541" s="142"/>
      <c r="DG541" s="142"/>
      <c r="DH541" s="142"/>
      <c r="DI541" s="142"/>
      <c r="DJ541" s="142"/>
      <c r="DK541" s="142"/>
      <c r="DL541" s="142"/>
      <c r="DM541" s="142"/>
      <c r="EG541" s="41"/>
      <c r="EH541" s="41"/>
      <c r="EI541" s="41"/>
      <c r="EJ541" s="41"/>
      <c r="EK541" s="41"/>
      <c r="EL541" s="41"/>
      <c r="EM541" s="141"/>
      <c r="EN541" s="41"/>
      <c r="EW541" s="41"/>
      <c r="EX541" s="41"/>
    </row>
    <row r="542" spans="1:154" s="143" customFormat="1" x14ac:dyDescent="0.2">
      <c r="A542" s="41"/>
      <c r="B542" s="139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140"/>
      <c r="AQ542" s="41"/>
      <c r="AR542" s="141"/>
      <c r="AS542" s="117"/>
      <c r="AT542" s="117"/>
      <c r="AU542" s="117"/>
      <c r="AV542" s="142"/>
      <c r="AW542" s="142"/>
      <c r="AX542" s="142"/>
      <c r="AY542" s="142"/>
      <c r="AZ542" s="142"/>
      <c r="BA542" s="142"/>
      <c r="BB542" s="142"/>
      <c r="BC542" s="142"/>
      <c r="BD542" s="142"/>
      <c r="BE542" s="142"/>
      <c r="BF542" s="142"/>
      <c r="BG542" s="142"/>
      <c r="BH542" s="142"/>
      <c r="BI542" s="142"/>
      <c r="BJ542" s="142"/>
      <c r="BK542" s="142"/>
      <c r="BL542" s="142"/>
      <c r="BM542" s="142"/>
      <c r="BN542" s="142"/>
      <c r="BO542" s="142"/>
      <c r="BP542" s="142"/>
      <c r="BQ542" s="142"/>
      <c r="BR542" s="142"/>
      <c r="BS542" s="142"/>
      <c r="BT542" s="142"/>
      <c r="BU542" s="142"/>
      <c r="BV542" s="142"/>
      <c r="BW542" s="142"/>
      <c r="BX542" s="142"/>
      <c r="BY542" s="142"/>
      <c r="BZ542" s="142"/>
      <c r="CA542" s="142"/>
      <c r="CB542" s="142"/>
      <c r="CC542" s="142"/>
      <c r="CD542" s="142"/>
      <c r="CE542" s="142"/>
      <c r="CF542" s="142"/>
      <c r="CG542" s="142"/>
      <c r="CH542" s="142"/>
      <c r="CI542" s="142"/>
      <c r="CJ542" s="142"/>
      <c r="CK542" s="142"/>
      <c r="CL542" s="142"/>
      <c r="CM542" s="142"/>
      <c r="CN542" s="142"/>
      <c r="CO542" s="142"/>
      <c r="CP542" s="142"/>
      <c r="CQ542" s="142"/>
      <c r="CR542" s="142"/>
      <c r="CS542" s="142"/>
      <c r="CT542" s="142"/>
      <c r="CU542" s="142"/>
      <c r="CV542" s="142"/>
      <c r="CW542" s="142"/>
      <c r="CX542" s="142"/>
      <c r="CY542" s="142"/>
      <c r="CZ542" s="142"/>
      <c r="DA542" s="142"/>
      <c r="DB542" s="142"/>
      <c r="DC542" s="142"/>
      <c r="DD542" s="142"/>
      <c r="DE542" s="142"/>
      <c r="DF542" s="142"/>
      <c r="DG542" s="142"/>
      <c r="DH542" s="142"/>
      <c r="DI542" s="142"/>
      <c r="DJ542" s="142"/>
      <c r="DK542" s="142"/>
      <c r="DL542" s="142"/>
      <c r="DM542" s="142"/>
      <c r="EG542" s="41"/>
      <c r="EH542" s="41"/>
      <c r="EI542" s="41"/>
      <c r="EJ542" s="41"/>
      <c r="EK542" s="41"/>
      <c r="EL542" s="41"/>
      <c r="EM542" s="141"/>
      <c r="EN542" s="41"/>
      <c r="EW542" s="41"/>
      <c r="EX542" s="41"/>
    </row>
    <row r="543" spans="1:154" s="143" customFormat="1" x14ac:dyDescent="0.2">
      <c r="A543" s="41"/>
      <c r="B543" s="139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140"/>
      <c r="AQ543" s="41"/>
      <c r="AR543" s="141"/>
      <c r="AS543" s="117"/>
      <c r="AT543" s="117"/>
      <c r="AU543" s="117"/>
      <c r="AV543" s="142"/>
      <c r="AW543" s="142"/>
      <c r="AX543" s="142"/>
      <c r="AY543" s="142"/>
      <c r="AZ543" s="142"/>
      <c r="BA543" s="142"/>
      <c r="BB543" s="142"/>
      <c r="BC543" s="142"/>
      <c r="BD543" s="142"/>
      <c r="BE543" s="142"/>
      <c r="BF543" s="142"/>
      <c r="BG543" s="142"/>
      <c r="BH543" s="142"/>
      <c r="BI543" s="142"/>
      <c r="BJ543" s="142"/>
      <c r="BK543" s="142"/>
      <c r="BL543" s="142"/>
      <c r="BM543" s="142"/>
      <c r="BN543" s="142"/>
      <c r="BO543" s="142"/>
      <c r="BP543" s="142"/>
      <c r="BQ543" s="142"/>
      <c r="BR543" s="142"/>
      <c r="BS543" s="142"/>
      <c r="BT543" s="142"/>
      <c r="BU543" s="142"/>
      <c r="BV543" s="142"/>
      <c r="BW543" s="142"/>
      <c r="BX543" s="142"/>
      <c r="BY543" s="142"/>
      <c r="BZ543" s="142"/>
      <c r="CA543" s="142"/>
      <c r="CB543" s="142"/>
      <c r="CC543" s="142"/>
      <c r="CD543" s="142"/>
      <c r="CE543" s="142"/>
      <c r="CF543" s="142"/>
      <c r="CG543" s="142"/>
      <c r="CH543" s="142"/>
      <c r="CI543" s="142"/>
      <c r="CJ543" s="142"/>
      <c r="CK543" s="142"/>
      <c r="CL543" s="142"/>
      <c r="CM543" s="142"/>
      <c r="CN543" s="142"/>
      <c r="CO543" s="142"/>
      <c r="CP543" s="142"/>
      <c r="CQ543" s="142"/>
      <c r="CR543" s="142"/>
      <c r="CS543" s="142"/>
      <c r="CT543" s="142"/>
      <c r="CU543" s="142"/>
      <c r="CV543" s="142"/>
      <c r="CW543" s="142"/>
      <c r="CX543" s="142"/>
      <c r="CY543" s="142"/>
      <c r="CZ543" s="142"/>
      <c r="DA543" s="142"/>
      <c r="DB543" s="142"/>
      <c r="DC543" s="142"/>
      <c r="DD543" s="142"/>
      <c r="DE543" s="142"/>
      <c r="DF543" s="142"/>
      <c r="DG543" s="142"/>
      <c r="DH543" s="142"/>
      <c r="DI543" s="142"/>
      <c r="DJ543" s="142"/>
      <c r="DK543" s="142"/>
      <c r="DL543" s="142"/>
      <c r="DM543" s="142"/>
      <c r="EG543" s="41"/>
      <c r="EH543" s="41"/>
      <c r="EI543" s="41"/>
      <c r="EJ543" s="41"/>
      <c r="EK543" s="41"/>
      <c r="EL543" s="41"/>
      <c r="EM543" s="141"/>
      <c r="EN543" s="41"/>
      <c r="EW543" s="41"/>
      <c r="EX543" s="41"/>
    </row>
    <row r="544" spans="1:154" s="143" customFormat="1" x14ac:dyDescent="0.2">
      <c r="A544" s="41"/>
      <c r="B544" s="139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140"/>
      <c r="AQ544" s="41"/>
      <c r="AR544" s="141"/>
      <c r="AS544" s="117"/>
      <c r="AT544" s="117"/>
      <c r="AU544" s="117"/>
      <c r="AV544" s="142"/>
      <c r="AW544" s="142"/>
      <c r="AX544" s="142"/>
      <c r="AY544" s="142"/>
      <c r="AZ544" s="142"/>
      <c r="BA544" s="142"/>
      <c r="BB544" s="142"/>
      <c r="BC544" s="142"/>
      <c r="BD544" s="142"/>
      <c r="BE544" s="142"/>
      <c r="BF544" s="142"/>
      <c r="BG544" s="142"/>
      <c r="BH544" s="142"/>
      <c r="BI544" s="142"/>
      <c r="BJ544" s="142"/>
      <c r="BK544" s="142"/>
      <c r="BL544" s="142"/>
      <c r="BM544" s="142"/>
      <c r="BN544" s="142"/>
      <c r="BO544" s="142"/>
      <c r="BP544" s="142"/>
      <c r="BQ544" s="142"/>
      <c r="BR544" s="142"/>
      <c r="BS544" s="142"/>
      <c r="BT544" s="142"/>
      <c r="BU544" s="142"/>
      <c r="BV544" s="142"/>
      <c r="BW544" s="142"/>
      <c r="BX544" s="142"/>
      <c r="BY544" s="142"/>
      <c r="BZ544" s="142"/>
      <c r="CA544" s="142"/>
      <c r="CB544" s="142"/>
      <c r="CC544" s="142"/>
      <c r="CD544" s="142"/>
      <c r="CE544" s="142"/>
      <c r="CF544" s="142"/>
      <c r="CG544" s="142"/>
      <c r="CH544" s="142"/>
      <c r="CI544" s="142"/>
      <c r="CJ544" s="142"/>
      <c r="CK544" s="142"/>
      <c r="CL544" s="142"/>
      <c r="CM544" s="142"/>
      <c r="CN544" s="142"/>
      <c r="CO544" s="142"/>
      <c r="CP544" s="142"/>
      <c r="CQ544" s="142"/>
      <c r="CR544" s="142"/>
      <c r="CS544" s="142"/>
      <c r="CT544" s="142"/>
      <c r="CU544" s="142"/>
      <c r="CV544" s="142"/>
      <c r="CW544" s="142"/>
      <c r="CX544" s="142"/>
      <c r="CY544" s="142"/>
      <c r="CZ544" s="142"/>
      <c r="DA544" s="142"/>
      <c r="DB544" s="142"/>
      <c r="DC544" s="142"/>
      <c r="DD544" s="142"/>
      <c r="DE544" s="142"/>
      <c r="DF544" s="142"/>
      <c r="DG544" s="142"/>
      <c r="DH544" s="142"/>
      <c r="DI544" s="142"/>
      <c r="DJ544" s="142"/>
      <c r="DK544" s="142"/>
      <c r="DL544" s="142"/>
      <c r="DM544" s="142"/>
      <c r="EG544" s="41"/>
      <c r="EH544" s="41"/>
      <c r="EI544" s="41"/>
      <c r="EJ544" s="41"/>
      <c r="EK544" s="41"/>
      <c r="EL544" s="41"/>
      <c r="EM544" s="141"/>
      <c r="EN544" s="41"/>
      <c r="EW544" s="41"/>
      <c r="EX544" s="41"/>
    </row>
    <row r="545" spans="1:154" s="143" customFormat="1" x14ac:dyDescent="0.2">
      <c r="A545" s="41"/>
      <c r="B545" s="139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140"/>
      <c r="AQ545" s="41"/>
      <c r="AR545" s="141"/>
      <c r="AS545" s="117"/>
      <c r="AT545" s="117"/>
      <c r="AU545" s="117"/>
      <c r="AV545" s="142"/>
      <c r="AW545" s="142"/>
      <c r="AX545" s="142"/>
      <c r="AY545" s="142"/>
      <c r="AZ545" s="142"/>
      <c r="BA545" s="142"/>
      <c r="BB545" s="142"/>
      <c r="BC545" s="142"/>
      <c r="BD545" s="142"/>
      <c r="BE545" s="142"/>
      <c r="BF545" s="142"/>
      <c r="BG545" s="142"/>
      <c r="BH545" s="142"/>
      <c r="BI545" s="142"/>
      <c r="BJ545" s="142"/>
      <c r="BK545" s="142"/>
      <c r="BL545" s="142"/>
      <c r="BM545" s="142"/>
      <c r="BN545" s="142"/>
      <c r="BO545" s="142"/>
      <c r="BP545" s="142"/>
      <c r="BQ545" s="142"/>
      <c r="BR545" s="142"/>
      <c r="BS545" s="142"/>
      <c r="BT545" s="142"/>
      <c r="BU545" s="142"/>
      <c r="BV545" s="142"/>
      <c r="BW545" s="142"/>
      <c r="BX545" s="142"/>
      <c r="BY545" s="142"/>
      <c r="BZ545" s="142"/>
      <c r="CA545" s="142"/>
      <c r="CB545" s="142"/>
      <c r="CC545" s="142"/>
      <c r="CD545" s="142"/>
      <c r="CE545" s="142"/>
      <c r="CF545" s="142"/>
      <c r="CG545" s="142"/>
      <c r="CH545" s="142"/>
      <c r="CI545" s="142"/>
      <c r="CJ545" s="142"/>
      <c r="CK545" s="142"/>
      <c r="CL545" s="142"/>
      <c r="CM545" s="142"/>
      <c r="CN545" s="142"/>
      <c r="CO545" s="142"/>
      <c r="CP545" s="142"/>
      <c r="CQ545" s="142"/>
      <c r="CR545" s="142"/>
      <c r="CS545" s="142"/>
      <c r="CT545" s="142"/>
      <c r="CU545" s="142"/>
      <c r="CV545" s="142"/>
      <c r="CW545" s="142"/>
      <c r="CX545" s="142"/>
      <c r="CY545" s="142"/>
      <c r="CZ545" s="142"/>
      <c r="DA545" s="142"/>
      <c r="DB545" s="142"/>
      <c r="DC545" s="142"/>
      <c r="DD545" s="142"/>
      <c r="DE545" s="142"/>
      <c r="DF545" s="142"/>
      <c r="DG545" s="142"/>
      <c r="DH545" s="142"/>
      <c r="DI545" s="142"/>
      <c r="DJ545" s="142"/>
      <c r="DK545" s="142"/>
      <c r="DL545" s="142"/>
      <c r="DM545" s="142"/>
      <c r="EG545" s="41"/>
      <c r="EH545" s="41"/>
      <c r="EI545" s="41"/>
      <c r="EJ545" s="41"/>
      <c r="EK545" s="41"/>
      <c r="EL545" s="41"/>
      <c r="EM545" s="141"/>
      <c r="EN545" s="41"/>
      <c r="EW545" s="41"/>
      <c r="EX545" s="41"/>
    </row>
    <row r="546" spans="1:154" s="143" customFormat="1" x14ac:dyDescent="0.2">
      <c r="A546" s="41"/>
      <c r="B546" s="139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140"/>
      <c r="AQ546" s="41"/>
      <c r="AR546" s="141"/>
      <c r="AS546" s="117"/>
      <c r="AT546" s="117"/>
      <c r="AU546" s="117"/>
      <c r="AV546" s="142"/>
      <c r="AW546" s="142"/>
      <c r="AX546" s="142"/>
      <c r="AY546" s="142"/>
      <c r="AZ546" s="142"/>
      <c r="BA546" s="142"/>
      <c r="BB546" s="142"/>
      <c r="BC546" s="142"/>
      <c r="BD546" s="142"/>
      <c r="BE546" s="142"/>
      <c r="BF546" s="142"/>
      <c r="BG546" s="142"/>
      <c r="BH546" s="142"/>
      <c r="BI546" s="142"/>
      <c r="BJ546" s="142"/>
      <c r="BK546" s="142"/>
      <c r="BL546" s="142"/>
      <c r="BM546" s="142"/>
      <c r="BN546" s="142"/>
      <c r="BO546" s="142"/>
      <c r="BP546" s="142"/>
      <c r="BQ546" s="142"/>
      <c r="BR546" s="142"/>
      <c r="BS546" s="142"/>
      <c r="BT546" s="142"/>
      <c r="BU546" s="142"/>
      <c r="BV546" s="142"/>
      <c r="BW546" s="142"/>
      <c r="BX546" s="142"/>
      <c r="BY546" s="142"/>
      <c r="BZ546" s="142"/>
      <c r="CA546" s="142"/>
      <c r="CB546" s="142"/>
      <c r="CC546" s="142"/>
      <c r="CD546" s="142"/>
      <c r="CE546" s="142"/>
      <c r="CF546" s="142"/>
      <c r="CG546" s="142"/>
      <c r="CH546" s="142"/>
      <c r="CI546" s="142"/>
      <c r="CJ546" s="142"/>
      <c r="CK546" s="142"/>
      <c r="CL546" s="142"/>
      <c r="CM546" s="142"/>
      <c r="CN546" s="142"/>
      <c r="CO546" s="142"/>
      <c r="CP546" s="142"/>
      <c r="CQ546" s="142"/>
      <c r="CR546" s="142"/>
      <c r="CS546" s="142"/>
      <c r="CT546" s="142"/>
      <c r="CU546" s="142"/>
      <c r="CV546" s="142"/>
      <c r="CW546" s="142"/>
      <c r="CX546" s="142"/>
      <c r="CY546" s="142"/>
      <c r="CZ546" s="142"/>
      <c r="DA546" s="142"/>
      <c r="DB546" s="142"/>
      <c r="DC546" s="142"/>
      <c r="DD546" s="142"/>
      <c r="DE546" s="142"/>
      <c r="DF546" s="142"/>
      <c r="DG546" s="142"/>
      <c r="DH546" s="142"/>
      <c r="DI546" s="142"/>
      <c r="DJ546" s="142"/>
      <c r="DK546" s="142"/>
      <c r="DL546" s="142"/>
      <c r="DM546" s="142"/>
      <c r="EG546" s="41"/>
      <c r="EH546" s="41"/>
      <c r="EI546" s="41"/>
      <c r="EJ546" s="41"/>
      <c r="EK546" s="41"/>
      <c r="EL546" s="41"/>
      <c r="EM546" s="141"/>
      <c r="EN546" s="41"/>
      <c r="EW546" s="41"/>
      <c r="EX546" s="41"/>
    </row>
    <row r="547" spans="1:154" s="143" customFormat="1" x14ac:dyDescent="0.2">
      <c r="A547" s="41"/>
      <c r="B547" s="139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140"/>
      <c r="AQ547" s="41"/>
      <c r="AR547" s="141"/>
      <c r="AS547" s="117"/>
      <c r="AT547" s="117"/>
      <c r="AU547" s="117"/>
      <c r="AV547" s="142"/>
      <c r="AW547" s="142"/>
      <c r="AX547" s="142"/>
      <c r="AY547" s="142"/>
      <c r="AZ547" s="142"/>
      <c r="BA547" s="142"/>
      <c r="BB547" s="142"/>
      <c r="BC547" s="142"/>
      <c r="BD547" s="142"/>
      <c r="BE547" s="142"/>
      <c r="BF547" s="142"/>
      <c r="BG547" s="142"/>
      <c r="BH547" s="142"/>
      <c r="BI547" s="142"/>
      <c r="BJ547" s="142"/>
      <c r="BK547" s="142"/>
      <c r="BL547" s="142"/>
      <c r="BM547" s="142"/>
      <c r="BN547" s="142"/>
      <c r="BO547" s="142"/>
      <c r="BP547" s="142"/>
      <c r="BQ547" s="142"/>
      <c r="BR547" s="142"/>
      <c r="BS547" s="142"/>
      <c r="BT547" s="142"/>
      <c r="BU547" s="142"/>
      <c r="BV547" s="142"/>
      <c r="BW547" s="142"/>
      <c r="BX547" s="142"/>
      <c r="BY547" s="142"/>
      <c r="BZ547" s="142"/>
      <c r="CA547" s="142"/>
      <c r="CB547" s="142"/>
      <c r="CC547" s="142"/>
      <c r="CD547" s="142"/>
      <c r="CE547" s="142"/>
      <c r="CF547" s="142"/>
      <c r="CG547" s="142"/>
      <c r="CH547" s="142"/>
      <c r="CI547" s="142"/>
      <c r="CJ547" s="142"/>
      <c r="CK547" s="142"/>
      <c r="CL547" s="142"/>
      <c r="CM547" s="142"/>
      <c r="CN547" s="142"/>
      <c r="CO547" s="142"/>
      <c r="CP547" s="142"/>
      <c r="CQ547" s="142"/>
      <c r="CR547" s="142"/>
      <c r="CS547" s="142"/>
      <c r="CT547" s="142"/>
      <c r="CU547" s="142"/>
      <c r="CV547" s="142"/>
      <c r="CW547" s="142"/>
      <c r="CX547" s="142"/>
      <c r="CY547" s="142"/>
      <c r="CZ547" s="142"/>
      <c r="DA547" s="142"/>
      <c r="DB547" s="142"/>
      <c r="DC547" s="142"/>
      <c r="DD547" s="142"/>
      <c r="DE547" s="142"/>
      <c r="DF547" s="142"/>
      <c r="DG547" s="142"/>
      <c r="DH547" s="142"/>
      <c r="DI547" s="142"/>
      <c r="DJ547" s="142"/>
      <c r="DK547" s="142"/>
      <c r="DL547" s="142"/>
      <c r="DM547" s="142"/>
      <c r="EG547" s="41"/>
      <c r="EH547" s="41"/>
      <c r="EI547" s="41"/>
      <c r="EJ547" s="41"/>
      <c r="EK547" s="41"/>
      <c r="EL547" s="41"/>
      <c r="EM547" s="141"/>
      <c r="EN547" s="41"/>
      <c r="EW547" s="41"/>
      <c r="EX547" s="41"/>
    </row>
    <row r="548" spans="1:154" s="143" customFormat="1" x14ac:dyDescent="0.2">
      <c r="A548" s="41"/>
      <c r="B548" s="139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140"/>
      <c r="AQ548" s="41"/>
      <c r="AR548" s="141"/>
      <c r="AS548" s="117"/>
      <c r="AT548" s="117"/>
      <c r="AU548" s="117"/>
      <c r="AV548" s="142"/>
      <c r="AW548" s="142"/>
      <c r="AX548" s="142"/>
      <c r="AY548" s="142"/>
      <c r="AZ548" s="142"/>
      <c r="BA548" s="142"/>
      <c r="BB548" s="142"/>
      <c r="BC548" s="142"/>
      <c r="BD548" s="142"/>
      <c r="BE548" s="142"/>
      <c r="BF548" s="142"/>
      <c r="BG548" s="142"/>
      <c r="BH548" s="142"/>
      <c r="BI548" s="142"/>
      <c r="BJ548" s="142"/>
      <c r="BK548" s="142"/>
      <c r="BL548" s="142"/>
      <c r="BM548" s="142"/>
      <c r="BN548" s="142"/>
      <c r="BO548" s="142"/>
      <c r="BP548" s="142"/>
      <c r="BQ548" s="142"/>
      <c r="BR548" s="142"/>
      <c r="BS548" s="142"/>
      <c r="BT548" s="142"/>
      <c r="BU548" s="142"/>
      <c r="BV548" s="142"/>
      <c r="BW548" s="142"/>
      <c r="BX548" s="142"/>
      <c r="BY548" s="142"/>
      <c r="BZ548" s="142"/>
      <c r="CA548" s="142"/>
      <c r="CB548" s="142"/>
      <c r="CC548" s="142"/>
      <c r="CD548" s="142"/>
      <c r="CE548" s="142"/>
      <c r="CF548" s="142"/>
      <c r="CG548" s="142"/>
      <c r="CH548" s="142"/>
      <c r="CI548" s="142"/>
      <c r="CJ548" s="142"/>
      <c r="CK548" s="142"/>
      <c r="CL548" s="142"/>
      <c r="CM548" s="142"/>
      <c r="CN548" s="142"/>
      <c r="CO548" s="142"/>
      <c r="CP548" s="142"/>
      <c r="CQ548" s="142"/>
      <c r="CR548" s="142"/>
      <c r="CS548" s="142"/>
      <c r="CT548" s="142"/>
      <c r="CU548" s="142"/>
      <c r="CV548" s="142"/>
      <c r="CW548" s="142"/>
      <c r="CX548" s="142"/>
      <c r="CY548" s="142"/>
      <c r="CZ548" s="142"/>
      <c r="DA548" s="142"/>
      <c r="DB548" s="142"/>
      <c r="DC548" s="142"/>
      <c r="DD548" s="142"/>
      <c r="DE548" s="142"/>
      <c r="DF548" s="142"/>
      <c r="DG548" s="142"/>
      <c r="DH548" s="142"/>
      <c r="DI548" s="142"/>
      <c r="DJ548" s="142"/>
      <c r="DK548" s="142"/>
      <c r="DL548" s="142"/>
      <c r="DM548" s="142"/>
      <c r="EG548" s="41"/>
      <c r="EH548" s="41"/>
      <c r="EI548" s="41"/>
      <c r="EJ548" s="41"/>
      <c r="EK548" s="41"/>
      <c r="EL548" s="41"/>
      <c r="EM548" s="141"/>
      <c r="EN548" s="41"/>
      <c r="EW548" s="41"/>
      <c r="EX548" s="41"/>
    </row>
    <row r="549" spans="1:154" s="143" customFormat="1" x14ac:dyDescent="0.2">
      <c r="A549" s="41"/>
      <c r="B549" s="139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140"/>
      <c r="AQ549" s="41"/>
      <c r="AR549" s="141"/>
      <c r="AS549" s="117"/>
      <c r="AT549" s="117"/>
      <c r="AU549" s="117"/>
      <c r="AV549" s="142"/>
      <c r="AW549" s="142"/>
      <c r="AX549" s="142"/>
      <c r="AY549" s="142"/>
      <c r="AZ549" s="142"/>
      <c r="BA549" s="142"/>
      <c r="BB549" s="142"/>
      <c r="BC549" s="142"/>
      <c r="BD549" s="142"/>
      <c r="BE549" s="142"/>
      <c r="BF549" s="142"/>
      <c r="BG549" s="142"/>
      <c r="BH549" s="142"/>
      <c r="BI549" s="142"/>
      <c r="BJ549" s="142"/>
      <c r="BK549" s="142"/>
      <c r="BL549" s="142"/>
      <c r="BM549" s="142"/>
      <c r="BN549" s="142"/>
      <c r="BO549" s="142"/>
      <c r="BP549" s="142"/>
      <c r="BQ549" s="142"/>
      <c r="BR549" s="142"/>
      <c r="BS549" s="142"/>
      <c r="BT549" s="142"/>
      <c r="BU549" s="142"/>
      <c r="BV549" s="142"/>
      <c r="BW549" s="142"/>
      <c r="BX549" s="142"/>
      <c r="BY549" s="142"/>
      <c r="BZ549" s="142"/>
      <c r="CA549" s="142"/>
      <c r="CB549" s="142"/>
      <c r="CC549" s="142"/>
      <c r="CD549" s="142"/>
      <c r="CE549" s="142"/>
      <c r="CF549" s="142"/>
      <c r="CG549" s="142"/>
      <c r="CH549" s="142"/>
      <c r="CI549" s="142"/>
      <c r="CJ549" s="142"/>
      <c r="CK549" s="142"/>
      <c r="CL549" s="142"/>
      <c r="CM549" s="142"/>
      <c r="CN549" s="142"/>
      <c r="CO549" s="142"/>
      <c r="CP549" s="142"/>
      <c r="CQ549" s="142"/>
      <c r="CR549" s="142"/>
      <c r="CS549" s="142"/>
      <c r="CT549" s="142"/>
      <c r="CU549" s="142"/>
      <c r="CV549" s="142"/>
      <c r="CW549" s="142"/>
      <c r="CX549" s="142"/>
      <c r="CY549" s="142"/>
      <c r="CZ549" s="142"/>
      <c r="DA549" s="142"/>
      <c r="DB549" s="142"/>
      <c r="DC549" s="142"/>
      <c r="DD549" s="142"/>
      <c r="DE549" s="142"/>
      <c r="DF549" s="142"/>
      <c r="DG549" s="142"/>
      <c r="DH549" s="142"/>
      <c r="DI549" s="142"/>
      <c r="DJ549" s="142"/>
      <c r="DK549" s="142"/>
      <c r="DL549" s="142"/>
      <c r="DM549" s="142"/>
      <c r="EG549" s="41"/>
      <c r="EH549" s="41"/>
      <c r="EI549" s="41"/>
      <c r="EJ549" s="41"/>
      <c r="EK549" s="41"/>
      <c r="EL549" s="41"/>
      <c r="EM549" s="141"/>
      <c r="EN549" s="41"/>
      <c r="EW549" s="41"/>
      <c r="EX549" s="41"/>
    </row>
    <row r="550" spans="1:154" s="143" customFormat="1" x14ac:dyDescent="0.2">
      <c r="A550" s="41"/>
      <c r="B550" s="139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140"/>
      <c r="AQ550" s="41"/>
      <c r="AR550" s="141"/>
      <c r="AS550" s="117"/>
      <c r="AT550" s="117"/>
      <c r="AU550" s="117"/>
      <c r="AV550" s="142"/>
      <c r="AW550" s="142"/>
      <c r="AX550" s="142"/>
      <c r="AY550" s="142"/>
      <c r="AZ550" s="142"/>
      <c r="BA550" s="142"/>
      <c r="BB550" s="142"/>
      <c r="BC550" s="142"/>
      <c r="BD550" s="142"/>
      <c r="BE550" s="142"/>
      <c r="BF550" s="142"/>
      <c r="BG550" s="142"/>
      <c r="BH550" s="142"/>
      <c r="BI550" s="142"/>
      <c r="BJ550" s="142"/>
      <c r="BK550" s="142"/>
      <c r="BL550" s="142"/>
      <c r="BM550" s="142"/>
      <c r="BN550" s="142"/>
      <c r="BO550" s="142"/>
      <c r="BP550" s="142"/>
      <c r="BQ550" s="142"/>
      <c r="BR550" s="142"/>
      <c r="BS550" s="142"/>
      <c r="BT550" s="142"/>
      <c r="BU550" s="142"/>
      <c r="BV550" s="142"/>
      <c r="BW550" s="142"/>
      <c r="BX550" s="142"/>
      <c r="BY550" s="142"/>
      <c r="BZ550" s="142"/>
      <c r="CA550" s="142"/>
      <c r="CB550" s="142"/>
      <c r="CC550" s="142"/>
      <c r="CD550" s="142"/>
      <c r="CE550" s="142"/>
      <c r="CF550" s="142"/>
      <c r="CG550" s="142"/>
      <c r="CH550" s="142"/>
      <c r="CI550" s="142"/>
      <c r="CJ550" s="142"/>
      <c r="CK550" s="142"/>
      <c r="CL550" s="142"/>
      <c r="CM550" s="142"/>
      <c r="CN550" s="142"/>
      <c r="CO550" s="142"/>
      <c r="CP550" s="142"/>
      <c r="CQ550" s="142"/>
      <c r="CR550" s="142"/>
      <c r="CS550" s="142"/>
      <c r="CT550" s="142"/>
      <c r="CU550" s="142"/>
      <c r="CV550" s="142"/>
      <c r="CW550" s="142"/>
      <c r="CX550" s="142"/>
      <c r="CY550" s="142"/>
      <c r="CZ550" s="142"/>
      <c r="DA550" s="142"/>
      <c r="DB550" s="142"/>
      <c r="DC550" s="142"/>
      <c r="DD550" s="142"/>
      <c r="DE550" s="142"/>
      <c r="DF550" s="142"/>
      <c r="DG550" s="142"/>
      <c r="DH550" s="142"/>
      <c r="DI550" s="142"/>
      <c r="DJ550" s="142"/>
      <c r="DK550" s="142"/>
      <c r="DL550" s="142"/>
      <c r="DM550" s="142"/>
      <c r="EG550" s="41"/>
      <c r="EH550" s="41"/>
      <c r="EI550" s="41"/>
      <c r="EJ550" s="41"/>
      <c r="EK550" s="41"/>
      <c r="EL550" s="41"/>
      <c r="EM550" s="141"/>
      <c r="EN550" s="41"/>
      <c r="EW550" s="41"/>
      <c r="EX550" s="41"/>
    </row>
    <row r="551" spans="1:154" s="143" customFormat="1" x14ac:dyDescent="0.2">
      <c r="A551" s="41"/>
      <c r="B551" s="139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140"/>
      <c r="AQ551" s="41"/>
      <c r="AR551" s="141"/>
      <c r="AS551" s="117"/>
      <c r="AT551" s="117"/>
      <c r="AU551" s="117"/>
      <c r="AV551" s="142"/>
      <c r="AW551" s="142"/>
      <c r="AX551" s="142"/>
      <c r="AY551" s="142"/>
      <c r="AZ551" s="142"/>
      <c r="BA551" s="142"/>
      <c r="BB551" s="142"/>
      <c r="BC551" s="142"/>
      <c r="BD551" s="142"/>
      <c r="BE551" s="142"/>
      <c r="BF551" s="142"/>
      <c r="BG551" s="142"/>
      <c r="BH551" s="142"/>
      <c r="BI551" s="142"/>
      <c r="BJ551" s="142"/>
      <c r="BK551" s="142"/>
      <c r="BL551" s="142"/>
      <c r="BM551" s="142"/>
      <c r="BN551" s="142"/>
      <c r="BO551" s="142"/>
      <c r="BP551" s="142"/>
      <c r="BQ551" s="142"/>
      <c r="BR551" s="142"/>
      <c r="BS551" s="142"/>
      <c r="BT551" s="142"/>
      <c r="BU551" s="142"/>
      <c r="BV551" s="142"/>
      <c r="BW551" s="142"/>
      <c r="BX551" s="142"/>
      <c r="BY551" s="142"/>
      <c r="BZ551" s="142"/>
      <c r="CA551" s="142"/>
      <c r="CB551" s="142"/>
      <c r="CC551" s="142"/>
      <c r="CD551" s="142"/>
      <c r="CE551" s="142"/>
      <c r="CF551" s="142"/>
      <c r="CG551" s="142"/>
      <c r="CH551" s="142"/>
      <c r="CI551" s="142"/>
      <c r="CJ551" s="142"/>
      <c r="CK551" s="142"/>
      <c r="CL551" s="142"/>
      <c r="CM551" s="142"/>
      <c r="CN551" s="142"/>
      <c r="CO551" s="142"/>
      <c r="CP551" s="142"/>
      <c r="CQ551" s="142"/>
      <c r="CR551" s="142"/>
      <c r="CS551" s="142"/>
      <c r="CT551" s="142"/>
      <c r="CU551" s="142"/>
      <c r="CV551" s="142"/>
      <c r="CW551" s="142"/>
      <c r="CX551" s="142"/>
      <c r="CY551" s="142"/>
      <c r="CZ551" s="142"/>
      <c r="DA551" s="142"/>
      <c r="DB551" s="142"/>
      <c r="DC551" s="142"/>
      <c r="DD551" s="142"/>
      <c r="DE551" s="142"/>
      <c r="DF551" s="142"/>
      <c r="DG551" s="142"/>
      <c r="DH551" s="142"/>
      <c r="DI551" s="142"/>
      <c r="DJ551" s="142"/>
      <c r="DK551" s="142"/>
      <c r="DL551" s="142"/>
      <c r="DM551" s="142"/>
      <c r="EG551" s="41"/>
      <c r="EH551" s="41"/>
      <c r="EI551" s="41"/>
      <c r="EJ551" s="41"/>
      <c r="EK551" s="41"/>
      <c r="EL551" s="41"/>
      <c r="EM551" s="141"/>
      <c r="EN551" s="41"/>
      <c r="EW551" s="41"/>
      <c r="EX551" s="41"/>
    </row>
    <row r="552" spans="1:154" s="143" customFormat="1" x14ac:dyDescent="0.2">
      <c r="A552" s="41"/>
      <c r="B552" s="139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140"/>
      <c r="AQ552" s="41"/>
      <c r="AR552" s="141"/>
      <c r="AS552" s="117"/>
      <c r="AT552" s="117"/>
      <c r="AU552" s="117"/>
      <c r="AV552" s="142"/>
      <c r="AW552" s="142"/>
      <c r="AX552" s="142"/>
      <c r="AY552" s="142"/>
      <c r="AZ552" s="142"/>
      <c r="BA552" s="142"/>
      <c r="BB552" s="142"/>
      <c r="BC552" s="142"/>
      <c r="BD552" s="142"/>
      <c r="BE552" s="142"/>
      <c r="BF552" s="142"/>
      <c r="BG552" s="142"/>
      <c r="BH552" s="142"/>
      <c r="BI552" s="142"/>
      <c r="BJ552" s="142"/>
      <c r="BK552" s="142"/>
      <c r="BL552" s="142"/>
      <c r="BM552" s="142"/>
      <c r="BN552" s="142"/>
      <c r="BO552" s="142"/>
      <c r="BP552" s="142"/>
      <c r="BQ552" s="142"/>
      <c r="BR552" s="142"/>
      <c r="BS552" s="142"/>
      <c r="BT552" s="142"/>
      <c r="BU552" s="142"/>
      <c r="BV552" s="142"/>
      <c r="BW552" s="142"/>
      <c r="BX552" s="142"/>
      <c r="BY552" s="142"/>
      <c r="BZ552" s="142"/>
      <c r="CA552" s="142"/>
      <c r="CB552" s="142"/>
      <c r="CC552" s="142"/>
      <c r="CD552" s="142"/>
      <c r="CE552" s="142"/>
      <c r="CF552" s="142"/>
      <c r="CG552" s="142"/>
      <c r="CH552" s="142"/>
      <c r="CI552" s="142"/>
      <c r="CJ552" s="142"/>
      <c r="CK552" s="142"/>
      <c r="CL552" s="142"/>
      <c r="CM552" s="142"/>
      <c r="CN552" s="142"/>
      <c r="CO552" s="142"/>
      <c r="CP552" s="142"/>
      <c r="CQ552" s="142"/>
      <c r="CR552" s="142"/>
      <c r="CS552" s="142"/>
      <c r="CT552" s="142"/>
      <c r="CU552" s="142"/>
      <c r="CV552" s="142"/>
      <c r="CW552" s="142"/>
      <c r="CX552" s="142"/>
      <c r="CY552" s="142"/>
      <c r="CZ552" s="142"/>
      <c r="DA552" s="142"/>
      <c r="DB552" s="142"/>
      <c r="DC552" s="142"/>
      <c r="DD552" s="142"/>
      <c r="DE552" s="142"/>
      <c r="DF552" s="142"/>
      <c r="DG552" s="142"/>
      <c r="DH552" s="142"/>
      <c r="DI552" s="142"/>
      <c r="DJ552" s="142"/>
      <c r="DK552" s="142"/>
      <c r="DL552" s="142"/>
      <c r="DM552" s="142"/>
      <c r="EG552" s="41"/>
      <c r="EH552" s="41"/>
      <c r="EI552" s="41"/>
      <c r="EJ552" s="41"/>
      <c r="EK552" s="41"/>
      <c r="EL552" s="41"/>
      <c r="EM552" s="141"/>
      <c r="EN552" s="41"/>
      <c r="EW552" s="41"/>
      <c r="EX552" s="41"/>
    </row>
    <row r="553" spans="1:154" s="143" customFormat="1" x14ac:dyDescent="0.2">
      <c r="A553" s="41"/>
      <c r="B553" s="139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140"/>
      <c r="AQ553" s="41"/>
      <c r="AR553" s="141"/>
      <c r="AS553" s="117"/>
      <c r="AT553" s="117"/>
      <c r="AU553" s="117"/>
      <c r="AV553" s="142"/>
      <c r="AW553" s="142"/>
      <c r="AX553" s="142"/>
      <c r="AY553" s="142"/>
      <c r="AZ553" s="142"/>
      <c r="BA553" s="142"/>
      <c r="BB553" s="142"/>
      <c r="BC553" s="142"/>
      <c r="BD553" s="142"/>
      <c r="BE553" s="142"/>
      <c r="BF553" s="142"/>
      <c r="BG553" s="142"/>
      <c r="BH553" s="142"/>
      <c r="BI553" s="142"/>
      <c r="BJ553" s="142"/>
      <c r="BK553" s="142"/>
      <c r="BL553" s="142"/>
      <c r="BM553" s="142"/>
      <c r="BN553" s="142"/>
      <c r="BO553" s="142"/>
      <c r="BP553" s="142"/>
      <c r="BQ553" s="142"/>
      <c r="BR553" s="142"/>
      <c r="BS553" s="142"/>
      <c r="BT553" s="142"/>
      <c r="BU553" s="142"/>
      <c r="BV553" s="142"/>
      <c r="BW553" s="142"/>
      <c r="BX553" s="142"/>
      <c r="BY553" s="142"/>
      <c r="BZ553" s="142"/>
      <c r="CA553" s="142"/>
      <c r="CB553" s="142"/>
      <c r="CC553" s="142"/>
      <c r="CD553" s="142"/>
      <c r="CE553" s="142"/>
      <c r="CF553" s="142"/>
      <c r="CG553" s="142"/>
      <c r="CH553" s="142"/>
      <c r="CI553" s="142"/>
      <c r="CJ553" s="142"/>
      <c r="CK553" s="142"/>
      <c r="CL553" s="142"/>
      <c r="CM553" s="142"/>
      <c r="CN553" s="142"/>
      <c r="CO553" s="142"/>
      <c r="CP553" s="142"/>
      <c r="CQ553" s="142"/>
      <c r="CR553" s="142"/>
      <c r="CS553" s="142"/>
      <c r="CT553" s="142"/>
      <c r="CU553" s="142"/>
      <c r="CV553" s="142"/>
      <c r="CW553" s="142"/>
      <c r="CX553" s="142"/>
      <c r="CY553" s="142"/>
      <c r="CZ553" s="142"/>
      <c r="DA553" s="142"/>
      <c r="DB553" s="142"/>
      <c r="DC553" s="142"/>
      <c r="DD553" s="142"/>
      <c r="DE553" s="142"/>
      <c r="DF553" s="142"/>
      <c r="DG553" s="142"/>
      <c r="DH553" s="142"/>
      <c r="DI553" s="142"/>
      <c r="DJ553" s="142"/>
      <c r="DK553" s="142"/>
      <c r="DL553" s="142"/>
      <c r="DM553" s="142"/>
      <c r="EG553" s="41"/>
      <c r="EH553" s="41"/>
      <c r="EI553" s="41"/>
      <c r="EJ553" s="41"/>
      <c r="EK553" s="41"/>
      <c r="EL553" s="41"/>
      <c r="EM553" s="141"/>
      <c r="EN553" s="41"/>
      <c r="EW553" s="41"/>
      <c r="EX553" s="41"/>
    </row>
    <row r="554" spans="1:154" s="143" customFormat="1" x14ac:dyDescent="0.2">
      <c r="A554" s="41"/>
      <c r="B554" s="139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140"/>
      <c r="AQ554" s="41"/>
      <c r="AR554" s="141"/>
      <c r="AS554" s="117"/>
      <c r="AT554" s="117"/>
      <c r="AU554" s="117"/>
      <c r="AV554" s="142"/>
      <c r="AW554" s="142"/>
      <c r="AX554" s="142"/>
      <c r="AY554" s="142"/>
      <c r="AZ554" s="142"/>
      <c r="BA554" s="142"/>
      <c r="BB554" s="142"/>
      <c r="BC554" s="142"/>
      <c r="BD554" s="142"/>
      <c r="BE554" s="142"/>
      <c r="BF554" s="142"/>
      <c r="BG554" s="142"/>
      <c r="BH554" s="142"/>
      <c r="BI554" s="142"/>
      <c r="BJ554" s="142"/>
      <c r="BK554" s="142"/>
      <c r="BL554" s="142"/>
      <c r="BM554" s="142"/>
      <c r="BN554" s="142"/>
      <c r="BO554" s="142"/>
      <c r="BP554" s="142"/>
      <c r="BQ554" s="142"/>
      <c r="BR554" s="142"/>
      <c r="BS554" s="142"/>
      <c r="BT554" s="142"/>
      <c r="BU554" s="142"/>
      <c r="BV554" s="142"/>
      <c r="BW554" s="142"/>
      <c r="BX554" s="142"/>
      <c r="BY554" s="142"/>
      <c r="BZ554" s="142"/>
      <c r="CA554" s="142"/>
      <c r="CB554" s="142"/>
      <c r="CC554" s="142"/>
      <c r="CD554" s="142"/>
      <c r="CE554" s="142"/>
      <c r="CF554" s="142"/>
      <c r="CG554" s="142"/>
      <c r="CH554" s="142"/>
      <c r="CI554" s="142"/>
      <c r="CJ554" s="142"/>
      <c r="CK554" s="142"/>
      <c r="CL554" s="142"/>
      <c r="CM554" s="142"/>
      <c r="CN554" s="142"/>
      <c r="CO554" s="142"/>
      <c r="CP554" s="142"/>
      <c r="CQ554" s="142"/>
      <c r="CR554" s="142"/>
      <c r="CS554" s="142"/>
      <c r="CT554" s="142"/>
      <c r="CU554" s="142"/>
      <c r="CV554" s="142"/>
      <c r="CW554" s="142"/>
      <c r="CX554" s="142"/>
      <c r="CY554" s="142"/>
      <c r="CZ554" s="142"/>
      <c r="DA554" s="142"/>
      <c r="DB554" s="142"/>
      <c r="DC554" s="142"/>
      <c r="DD554" s="142"/>
      <c r="DE554" s="142"/>
      <c r="DF554" s="142"/>
      <c r="DG554" s="142"/>
      <c r="DH554" s="142"/>
      <c r="DI554" s="142"/>
      <c r="DJ554" s="142"/>
      <c r="DK554" s="142"/>
      <c r="DL554" s="142"/>
      <c r="DM554" s="142"/>
      <c r="EG554" s="41"/>
      <c r="EH554" s="41"/>
      <c r="EI554" s="41"/>
      <c r="EJ554" s="41"/>
      <c r="EK554" s="41"/>
      <c r="EL554" s="41"/>
      <c r="EM554" s="141"/>
      <c r="EN554" s="41"/>
      <c r="EW554" s="41"/>
      <c r="EX554" s="41"/>
    </row>
    <row r="555" spans="1:154" s="143" customFormat="1" x14ac:dyDescent="0.2">
      <c r="A555" s="41"/>
      <c r="B555" s="139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140"/>
      <c r="AQ555" s="41"/>
      <c r="AR555" s="141"/>
      <c r="AS555" s="117"/>
      <c r="AT555" s="117"/>
      <c r="AU555" s="117"/>
      <c r="AV555" s="142"/>
      <c r="AW555" s="142"/>
      <c r="AX555" s="142"/>
      <c r="AY555" s="142"/>
      <c r="AZ555" s="142"/>
      <c r="BA555" s="142"/>
      <c r="BB555" s="142"/>
      <c r="BC555" s="142"/>
      <c r="BD555" s="142"/>
      <c r="BE555" s="142"/>
      <c r="BF555" s="142"/>
      <c r="BG555" s="142"/>
      <c r="BH555" s="142"/>
      <c r="BI555" s="142"/>
      <c r="BJ555" s="142"/>
      <c r="BK555" s="142"/>
      <c r="BL555" s="142"/>
      <c r="BM555" s="142"/>
      <c r="BN555" s="142"/>
      <c r="BO555" s="142"/>
      <c r="BP555" s="142"/>
      <c r="BQ555" s="142"/>
      <c r="BR555" s="142"/>
      <c r="BS555" s="142"/>
      <c r="BT555" s="142"/>
      <c r="BU555" s="142"/>
      <c r="BV555" s="142"/>
      <c r="BW555" s="142"/>
      <c r="BX555" s="142"/>
      <c r="BY555" s="142"/>
      <c r="BZ555" s="142"/>
      <c r="CA555" s="142"/>
      <c r="CB555" s="142"/>
      <c r="CC555" s="142"/>
      <c r="CD555" s="142"/>
      <c r="CE555" s="142"/>
      <c r="CF555" s="142"/>
      <c r="CG555" s="142"/>
      <c r="CH555" s="142"/>
      <c r="CI555" s="142"/>
      <c r="CJ555" s="142"/>
      <c r="CK555" s="142"/>
      <c r="CL555" s="142"/>
      <c r="CM555" s="142"/>
      <c r="CN555" s="142"/>
      <c r="CO555" s="142"/>
      <c r="CP555" s="142"/>
      <c r="CQ555" s="142"/>
      <c r="CR555" s="142"/>
      <c r="CS555" s="142"/>
      <c r="CT555" s="142"/>
      <c r="CU555" s="142"/>
      <c r="CV555" s="142"/>
      <c r="CW555" s="142"/>
      <c r="CX555" s="142"/>
      <c r="CY555" s="142"/>
      <c r="CZ555" s="142"/>
      <c r="DA555" s="142"/>
      <c r="DB555" s="142"/>
      <c r="DC555" s="142"/>
      <c r="DD555" s="142"/>
      <c r="DE555" s="142"/>
      <c r="DF555" s="142"/>
      <c r="DG555" s="142"/>
      <c r="DH555" s="142"/>
      <c r="DI555" s="142"/>
      <c r="DJ555" s="142"/>
      <c r="DK555" s="142"/>
      <c r="DL555" s="142"/>
      <c r="DM555" s="142"/>
      <c r="EG555" s="41"/>
      <c r="EH555" s="41"/>
      <c r="EI555" s="41"/>
      <c r="EJ555" s="41"/>
      <c r="EK555" s="41"/>
      <c r="EL555" s="41"/>
      <c r="EM555" s="141"/>
      <c r="EN555" s="41"/>
      <c r="EW555" s="41"/>
      <c r="EX555" s="41"/>
    </row>
    <row r="556" spans="1:154" s="143" customFormat="1" x14ac:dyDescent="0.2">
      <c r="A556" s="41"/>
      <c r="B556" s="139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140"/>
      <c r="AQ556" s="41"/>
      <c r="AR556" s="141"/>
      <c r="AS556" s="117"/>
      <c r="AT556" s="117"/>
      <c r="AU556" s="117"/>
      <c r="AV556" s="142"/>
      <c r="AW556" s="142"/>
      <c r="AX556" s="142"/>
      <c r="AY556" s="142"/>
      <c r="AZ556" s="142"/>
      <c r="BA556" s="142"/>
      <c r="BB556" s="142"/>
      <c r="BC556" s="142"/>
      <c r="BD556" s="142"/>
      <c r="BE556" s="142"/>
      <c r="BF556" s="142"/>
      <c r="BG556" s="142"/>
      <c r="BH556" s="142"/>
      <c r="BI556" s="142"/>
      <c r="BJ556" s="142"/>
      <c r="BK556" s="142"/>
      <c r="BL556" s="142"/>
      <c r="BM556" s="142"/>
      <c r="BN556" s="142"/>
      <c r="BO556" s="142"/>
      <c r="BP556" s="142"/>
      <c r="BQ556" s="142"/>
      <c r="BR556" s="142"/>
      <c r="BS556" s="142"/>
      <c r="BT556" s="142"/>
      <c r="BU556" s="142"/>
      <c r="BV556" s="142"/>
      <c r="BW556" s="142"/>
      <c r="BX556" s="142"/>
      <c r="BY556" s="142"/>
      <c r="BZ556" s="142"/>
      <c r="CA556" s="142"/>
      <c r="CB556" s="142"/>
      <c r="CC556" s="142"/>
      <c r="CD556" s="142"/>
      <c r="CE556" s="142"/>
      <c r="CF556" s="142"/>
      <c r="CG556" s="142"/>
      <c r="CH556" s="142"/>
      <c r="CI556" s="142"/>
      <c r="CJ556" s="142"/>
      <c r="CK556" s="142"/>
      <c r="CL556" s="142"/>
      <c r="CM556" s="142"/>
      <c r="CN556" s="142"/>
      <c r="CO556" s="142"/>
      <c r="CP556" s="142"/>
      <c r="CQ556" s="142"/>
      <c r="CR556" s="142"/>
      <c r="CS556" s="142"/>
      <c r="CT556" s="142"/>
      <c r="CU556" s="142"/>
      <c r="CV556" s="142"/>
      <c r="CW556" s="142"/>
      <c r="CX556" s="142"/>
      <c r="CY556" s="142"/>
      <c r="CZ556" s="142"/>
      <c r="DA556" s="142"/>
      <c r="DB556" s="142"/>
      <c r="DC556" s="142"/>
      <c r="DD556" s="142"/>
      <c r="DE556" s="142"/>
      <c r="DF556" s="142"/>
      <c r="DG556" s="142"/>
      <c r="DH556" s="142"/>
      <c r="DI556" s="142"/>
      <c r="DJ556" s="142"/>
      <c r="DK556" s="142"/>
      <c r="DL556" s="142"/>
      <c r="DM556" s="142"/>
      <c r="EG556" s="41"/>
      <c r="EH556" s="41"/>
      <c r="EI556" s="41"/>
      <c r="EJ556" s="41"/>
      <c r="EK556" s="41"/>
      <c r="EL556" s="41"/>
      <c r="EM556" s="141"/>
      <c r="EN556" s="41"/>
      <c r="EW556" s="41"/>
      <c r="EX556" s="41"/>
    </row>
    <row r="557" spans="1:154" s="143" customFormat="1" x14ac:dyDescent="0.2">
      <c r="A557" s="41"/>
      <c r="B557" s="139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140"/>
      <c r="AQ557" s="41"/>
      <c r="AR557" s="141"/>
      <c r="AS557" s="117"/>
      <c r="AT557" s="117"/>
      <c r="AU557" s="117"/>
      <c r="AV557" s="142"/>
      <c r="AW557" s="142"/>
      <c r="AX557" s="142"/>
      <c r="AY557" s="142"/>
      <c r="AZ557" s="142"/>
      <c r="BA557" s="142"/>
      <c r="BB557" s="142"/>
      <c r="BC557" s="142"/>
      <c r="BD557" s="142"/>
      <c r="BE557" s="142"/>
      <c r="BF557" s="142"/>
      <c r="BG557" s="142"/>
      <c r="BH557" s="142"/>
      <c r="BI557" s="142"/>
      <c r="BJ557" s="142"/>
      <c r="BK557" s="142"/>
      <c r="BL557" s="142"/>
      <c r="BM557" s="142"/>
      <c r="BN557" s="142"/>
      <c r="BO557" s="142"/>
      <c r="BP557" s="142"/>
      <c r="BQ557" s="142"/>
      <c r="BR557" s="142"/>
      <c r="BS557" s="142"/>
      <c r="BT557" s="142"/>
      <c r="BU557" s="142"/>
      <c r="BV557" s="142"/>
      <c r="BW557" s="142"/>
      <c r="BX557" s="142"/>
      <c r="BY557" s="142"/>
      <c r="BZ557" s="142"/>
      <c r="CA557" s="142"/>
      <c r="CB557" s="142"/>
      <c r="CC557" s="142"/>
      <c r="CD557" s="142"/>
      <c r="CE557" s="142"/>
      <c r="CF557" s="142"/>
      <c r="CG557" s="142"/>
      <c r="CH557" s="142"/>
      <c r="CI557" s="142"/>
      <c r="CJ557" s="142"/>
      <c r="CK557" s="142"/>
      <c r="CL557" s="142"/>
      <c r="CM557" s="142"/>
      <c r="CN557" s="142"/>
      <c r="CO557" s="142"/>
      <c r="CP557" s="142"/>
      <c r="CQ557" s="142"/>
      <c r="CR557" s="142"/>
      <c r="CS557" s="142"/>
      <c r="CT557" s="142"/>
      <c r="CU557" s="142"/>
      <c r="CV557" s="142"/>
      <c r="CW557" s="142"/>
      <c r="CX557" s="142"/>
      <c r="CY557" s="142"/>
      <c r="CZ557" s="142"/>
      <c r="DA557" s="142"/>
      <c r="DB557" s="142"/>
      <c r="DC557" s="142"/>
      <c r="DD557" s="142"/>
      <c r="DE557" s="142"/>
      <c r="DF557" s="142"/>
      <c r="DG557" s="142"/>
      <c r="DH557" s="142"/>
      <c r="DI557" s="142"/>
      <c r="DJ557" s="142"/>
      <c r="DK557" s="142"/>
      <c r="DL557" s="142"/>
      <c r="DM557" s="142"/>
      <c r="EG557" s="41"/>
      <c r="EH557" s="41"/>
      <c r="EI557" s="41"/>
      <c r="EJ557" s="41"/>
      <c r="EK557" s="41"/>
      <c r="EL557" s="41"/>
      <c r="EM557" s="141"/>
      <c r="EN557" s="41"/>
      <c r="EW557" s="41"/>
      <c r="EX557" s="41"/>
    </row>
    <row r="558" spans="1:154" s="143" customFormat="1" x14ac:dyDescent="0.2">
      <c r="A558" s="41"/>
      <c r="B558" s="139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140"/>
      <c r="AQ558" s="41"/>
      <c r="AR558" s="141"/>
      <c r="AS558" s="117"/>
      <c r="AT558" s="117"/>
      <c r="AU558" s="117"/>
      <c r="AV558" s="142"/>
      <c r="AW558" s="142"/>
      <c r="AX558" s="142"/>
      <c r="AY558" s="142"/>
      <c r="AZ558" s="142"/>
      <c r="BA558" s="142"/>
      <c r="BB558" s="142"/>
      <c r="BC558" s="142"/>
      <c r="BD558" s="142"/>
      <c r="BE558" s="142"/>
      <c r="BF558" s="142"/>
      <c r="BG558" s="142"/>
      <c r="BH558" s="142"/>
      <c r="BI558" s="142"/>
      <c r="BJ558" s="142"/>
      <c r="BK558" s="142"/>
      <c r="BL558" s="142"/>
      <c r="BM558" s="142"/>
      <c r="BN558" s="142"/>
      <c r="BO558" s="142"/>
      <c r="BP558" s="142"/>
      <c r="BQ558" s="142"/>
      <c r="BR558" s="142"/>
      <c r="BS558" s="142"/>
      <c r="BT558" s="142"/>
      <c r="BU558" s="142"/>
      <c r="BV558" s="142"/>
      <c r="BW558" s="142"/>
      <c r="BX558" s="142"/>
      <c r="BY558" s="142"/>
      <c r="BZ558" s="142"/>
      <c r="CA558" s="142"/>
      <c r="CB558" s="142"/>
      <c r="CC558" s="142"/>
      <c r="CD558" s="142"/>
      <c r="CE558" s="142"/>
      <c r="CF558" s="142"/>
      <c r="CG558" s="142"/>
      <c r="CH558" s="142"/>
      <c r="CI558" s="142"/>
      <c r="CJ558" s="142"/>
      <c r="CK558" s="142"/>
      <c r="CL558" s="142"/>
      <c r="CM558" s="142"/>
      <c r="CN558" s="142"/>
      <c r="CO558" s="142"/>
      <c r="CP558" s="142"/>
      <c r="CQ558" s="142"/>
      <c r="CR558" s="142"/>
      <c r="CS558" s="142"/>
      <c r="CT558" s="142"/>
      <c r="CU558" s="142"/>
      <c r="CV558" s="142"/>
      <c r="CW558" s="142"/>
      <c r="CX558" s="142"/>
      <c r="CY558" s="142"/>
      <c r="CZ558" s="142"/>
      <c r="DA558" s="142"/>
      <c r="DB558" s="142"/>
      <c r="DC558" s="142"/>
      <c r="DD558" s="142"/>
      <c r="DE558" s="142"/>
      <c r="DF558" s="142"/>
      <c r="DG558" s="142"/>
      <c r="DH558" s="142"/>
      <c r="DI558" s="142"/>
      <c r="DJ558" s="142"/>
      <c r="DK558" s="142"/>
      <c r="DL558" s="142"/>
      <c r="DM558" s="142"/>
      <c r="EG558" s="41"/>
      <c r="EH558" s="41"/>
      <c r="EI558" s="41"/>
      <c r="EJ558" s="41"/>
      <c r="EK558" s="41"/>
      <c r="EL558" s="41"/>
      <c r="EM558" s="141"/>
      <c r="EN558" s="41"/>
      <c r="EW558" s="41"/>
      <c r="EX558" s="41"/>
    </row>
    <row r="559" spans="1:154" s="143" customFormat="1" x14ac:dyDescent="0.2">
      <c r="A559" s="41"/>
      <c r="B559" s="139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  <c r="AP559" s="140"/>
      <c r="AQ559" s="41"/>
      <c r="AR559" s="141"/>
      <c r="AS559" s="117"/>
      <c r="AT559" s="117"/>
      <c r="AU559" s="117"/>
      <c r="AV559" s="142"/>
      <c r="AW559" s="142"/>
      <c r="AX559" s="142"/>
      <c r="AY559" s="142"/>
      <c r="AZ559" s="142"/>
      <c r="BA559" s="142"/>
      <c r="BB559" s="142"/>
      <c r="BC559" s="142"/>
      <c r="BD559" s="142"/>
      <c r="BE559" s="142"/>
      <c r="BF559" s="142"/>
      <c r="BG559" s="142"/>
      <c r="BH559" s="142"/>
      <c r="BI559" s="142"/>
      <c r="BJ559" s="142"/>
      <c r="BK559" s="142"/>
      <c r="BL559" s="142"/>
      <c r="BM559" s="142"/>
      <c r="BN559" s="142"/>
      <c r="BO559" s="142"/>
      <c r="BP559" s="142"/>
      <c r="BQ559" s="142"/>
      <c r="BR559" s="142"/>
      <c r="BS559" s="142"/>
      <c r="BT559" s="142"/>
      <c r="BU559" s="142"/>
      <c r="BV559" s="142"/>
      <c r="BW559" s="142"/>
      <c r="BX559" s="142"/>
      <c r="BY559" s="142"/>
      <c r="BZ559" s="142"/>
      <c r="CA559" s="142"/>
      <c r="CB559" s="142"/>
      <c r="CC559" s="142"/>
      <c r="CD559" s="142"/>
      <c r="CE559" s="142"/>
      <c r="CF559" s="142"/>
      <c r="CG559" s="142"/>
      <c r="CH559" s="142"/>
      <c r="CI559" s="142"/>
      <c r="CJ559" s="142"/>
      <c r="CK559" s="142"/>
      <c r="CL559" s="142"/>
      <c r="CM559" s="142"/>
      <c r="CN559" s="142"/>
      <c r="CO559" s="142"/>
      <c r="CP559" s="142"/>
      <c r="CQ559" s="142"/>
      <c r="CR559" s="142"/>
      <c r="CS559" s="142"/>
      <c r="CT559" s="142"/>
      <c r="CU559" s="142"/>
      <c r="CV559" s="142"/>
      <c r="CW559" s="142"/>
      <c r="CX559" s="142"/>
      <c r="CY559" s="142"/>
      <c r="CZ559" s="142"/>
      <c r="DA559" s="142"/>
      <c r="DB559" s="142"/>
      <c r="DC559" s="142"/>
      <c r="DD559" s="142"/>
      <c r="DE559" s="142"/>
      <c r="DF559" s="142"/>
      <c r="DG559" s="142"/>
      <c r="DH559" s="142"/>
      <c r="DI559" s="142"/>
      <c r="DJ559" s="142"/>
      <c r="DK559" s="142"/>
      <c r="DL559" s="142"/>
      <c r="DM559" s="142"/>
      <c r="EG559" s="41"/>
      <c r="EH559" s="41"/>
      <c r="EI559" s="41"/>
      <c r="EJ559" s="41"/>
      <c r="EK559" s="41"/>
      <c r="EL559" s="41"/>
      <c r="EM559" s="141"/>
      <c r="EN559" s="41"/>
      <c r="EW559" s="41"/>
      <c r="EX559" s="41"/>
    </row>
    <row r="560" spans="1:154" s="143" customFormat="1" x14ac:dyDescent="0.2">
      <c r="A560" s="41"/>
      <c r="B560" s="139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140"/>
      <c r="AQ560" s="41"/>
      <c r="AR560" s="141"/>
      <c r="AS560" s="117"/>
      <c r="AT560" s="117"/>
      <c r="AU560" s="117"/>
      <c r="AV560" s="142"/>
      <c r="AW560" s="142"/>
      <c r="AX560" s="142"/>
      <c r="AY560" s="142"/>
      <c r="AZ560" s="142"/>
      <c r="BA560" s="142"/>
      <c r="BB560" s="142"/>
      <c r="BC560" s="142"/>
      <c r="BD560" s="142"/>
      <c r="BE560" s="142"/>
      <c r="BF560" s="142"/>
      <c r="BG560" s="142"/>
      <c r="BH560" s="142"/>
      <c r="BI560" s="142"/>
      <c r="BJ560" s="142"/>
      <c r="BK560" s="142"/>
      <c r="BL560" s="142"/>
      <c r="BM560" s="142"/>
      <c r="BN560" s="142"/>
      <c r="BO560" s="142"/>
      <c r="BP560" s="142"/>
      <c r="BQ560" s="142"/>
      <c r="BR560" s="142"/>
      <c r="BS560" s="142"/>
      <c r="BT560" s="142"/>
      <c r="BU560" s="142"/>
      <c r="BV560" s="142"/>
      <c r="BW560" s="142"/>
      <c r="BX560" s="142"/>
      <c r="BY560" s="142"/>
      <c r="BZ560" s="142"/>
      <c r="CA560" s="142"/>
      <c r="CB560" s="142"/>
      <c r="CC560" s="142"/>
      <c r="CD560" s="142"/>
      <c r="CE560" s="142"/>
      <c r="CF560" s="142"/>
      <c r="CG560" s="142"/>
      <c r="CH560" s="142"/>
      <c r="CI560" s="142"/>
      <c r="CJ560" s="142"/>
      <c r="CK560" s="142"/>
      <c r="CL560" s="142"/>
      <c r="CM560" s="142"/>
      <c r="CN560" s="142"/>
      <c r="CO560" s="142"/>
      <c r="CP560" s="142"/>
      <c r="CQ560" s="142"/>
      <c r="CR560" s="142"/>
      <c r="CS560" s="142"/>
      <c r="CT560" s="142"/>
      <c r="CU560" s="142"/>
      <c r="CV560" s="142"/>
      <c r="CW560" s="142"/>
      <c r="CX560" s="142"/>
      <c r="CY560" s="142"/>
      <c r="CZ560" s="142"/>
      <c r="DA560" s="142"/>
      <c r="DB560" s="142"/>
      <c r="DC560" s="142"/>
      <c r="DD560" s="142"/>
      <c r="DE560" s="142"/>
      <c r="DF560" s="142"/>
      <c r="DG560" s="142"/>
      <c r="DH560" s="142"/>
      <c r="DI560" s="142"/>
      <c r="DJ560" s="142"/>
      <c r="DK560" s="142"/>
      <c r="DL560" s="142"/>
      <c r="DM560" s="142"/>
      <c r="EG560" s="41"/>
      <c r="EH560" s="41"/>
      <c r="EI560" s="41"/>
      <c r="EJ560" s="41"/>
      <c r="EK560" s="41"/>
      <c r="EL560" s="41"/>
      <c r="EM560" s="141"/>
      <c r="EN560" s="41"/>
      <c r="EW560" s="41"/>
      <c r="EX560" s="41"/>
    </row>
    <row r="561" spans="1:154" s="143" customFormat="1" x14ac:dyDescent="0.2">
      <c r="A561" s="41"/>
      <c r="B561" s="139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140"/>
      <c r="AQ561" s="41"/>
      <c r="AR561" s="141"/>
      <c r="AS561" s="117"/>
      <c r="AT561" s="117"/>
      <c r="AU561" s="117"/>
      <c r="AV561" s="142"/>
      <c r="AW561" s="142"/>
      <c r="AX561" s="142"/>
      <c r="AY561" s="142"/>
      <c r="AZ561" s="142"/>
      <c r="BA561" s="142"/>
      <c r="BB561" s="142"/>
      <c r="BC561" s="142"/>
      <c r="BD561" s="142"/>
      <c r="BE561" s="142"/>
      <c r="BF561" s="142"/>
      <c r="BG561" s="142"/>
      <c r="BH561" s="142"/>
      <c r="BI561" s="142"/>
      <c r="BJ561" s="142"/>
      <c r="BK561" s="142"/>
      <c r="BL561" s="142"/>
      <c r="BM561" s="142"/>
      <c r="BN561" s="142"/>
      <c r="BO561" s="142"/>
      <c r="BP561" s="142"/>
      <c r="BQ561" s="142"/>
      <c r="BR561" s="142"/>
      <c r="BS561" s="142"/>
      <c r="BT561" s="142"/>
      <c r="BU561" s="142"/>
      <c r="BV561" s="142"/>
      <c r="BW561" s="142"/>
      <c r="BX561" s="142"/>
      <c r="BY561" s="142"/>
      <c r="BZ561" s="142"/>
      <c r="CA561" s="142"/>
      <c r="CB561" s="142"/>
      <c r="CC561" s="142"/>
      <c r="CD561" s="142"/>
      <c r="CE561" s="142"/>
      <c r="CF561" s="142"/>
      <c r="CG561" s="142"/>
      <c r="CH561" s="142"/>
      <c r="CI561" s="142"/>
      <c r="CJ561" s="142"/>
      <c r="CK561" s="142"/>
      <c r="CL561" s="142"/>
      <c r="CM561" s="142"/>
      <c r="CN561" s="142"/>
      <c r="CO561" s="142"/>
      <c r="CP561" s="142"/>
      <c r="CQ561" s="142"/>
      <c r="CR561" s="142"/>
      <c r="CS561" s="142"/>
      <c r="CT561" s="142"/>
      <c r="CU561" s="142"/>
      <c r="CV561" s="142"/>
      <c r="CW561" s="142"/>
      <c r="CX561" s="142"/>
      <c r="CY561" s="142"/>
      <c r="CZ561" s="142"/>
      <c r="DA561" s="142"/>
      <c r="DB561" s="142"/>
      <c r="DC561" s="142"/>
      <c r="DD561" s="142"/>
      <c r="DE561" s="142"/>
      <c r="DF561" s="142"/>
      <c r="DG561" s="142"/>
      <c r="DH561" s="142"/>
      <c r="DI561" s="142"/>
      <c r="DJ561" s="142"/>
      <c r="DK561" s="142"/>
      <c r="DL561" s="142"/>
      <c r="DM561" s="142"/>
      <c r="EG561" s="41"/>
      <c r="EH561" s="41"/>
      <c r="EI561" s="41"/>
      <c r="EJ561" s="41"/>
      <c r="EK561" s="41"/>
      <c r="EL561" s="41"/>
      <c r="EM561" s="141"/>
      <c r="EN561" s="41"/>
      <c r="EW561" s="41"/>
      <c r="EX561" s="41"/>
    </row>
    <row r="562" spans="1:154" s="143" customFormat="1" x14ac:dyDescent="0.2">
      <c r="A562" s="41"/>
      <c r="B562" s="139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140"/>
      <c r="AQ562" s="41"/>
      <c r="AR562" s="141"/>
      <c r="AS562" s="117"/>
      <c r="AT562" s="117"/>
      <c r="AU562" s="117"/>
      <c r="AV562" s="142"/>
      <c r="AW562" s="142"/>
      <c r="AX562" s="142"/>
      <c r="AY562" s="142"/>
      <c r="AZ562" s="142"/>
      <c r="BA562" s="142"/>
      <c r="BB562" s="142"/>
      <c r="BC562" s="142"/>
      <c r="BD562" s="142"/>
      <c r="BE562" s="142"/>
      <c r="BF562" s="142"/>
      <c r="BG562" s="142"/>
      <c r="BH562" s="142"/>
      <c r="BI562" s="142"/>
      <c r="BJ562" s="142"/>
      <c r="BK562" s="142"/>
      <c r="BL562" s="142"/>
      <c r="BM562" s="142"/>
      <c r="BN562" s="142"/>
      <c r="BO562" s="142"/>
      <c r="BP562" s="142"/>
      <c r="BQ562" s="142"/>
      <c r="BR562" s="142"/>
      <c r="BS562" s="142"/>
      <c r="BT562" s="142"/>
      <c r="BU562" s="142"/>
      <c r="BV562" s="142"/>
      <c r="BW562" s="142"/>
      <c r="BX562" s="142"/>
      <c r="BY562" s="142"/>
      <c r="BZ562" s="142"/>
      <c r="CA562" s="142"/>
      <c r="CB562" s="142"/>
      <c r="CC562" s="142"/>
      <c r="CD562" s="142"/>
      <c r="CE562" s="142"/>
      <c r="CF562" s="142"/>
      <c r="CG562" s="142"/>
      <c r="CH562" s="142"/>
      <c r="CI562" s="142"/>
      <c r="CJ562" s="142"/>
      <c r="CK562" s="142"/>
      <c r="CL562" s="142"/>
      <c r="CM562" s="142"/>
      <c r="CN562" s="142"/>
      <c r="CO562" s="142"/>
      <c r="CP562" s="142"/>
      <c r="CQ562" s="142"/>
      <c r="CR562" s="142"/>
      <c r="CS562" s="142"/>
      <c r="CT562" s="142"/>
      <c r="CU562" s="142"/>
      <c r="CV562" s="142"/>
      <c r="CW562" s="142"/>
      <c r="CX562" s="142"/>
      <c r="CY562" s="142"/>
      <c r="CZ562" s="142"/>
      <c r="DA562" s="142"/>
      <c r="DB562" s="142"/>
      <c r="DC562" s="142"/>
      <c r="DD562" s="142"/>
      <c r="DE562" s="142"/>
      <c r="DF562" s="142"/>
      <c r="DG562" s="142"/>
      <c r="DH562" s="142"/>
      <c r="DI562" s="142"/>
      <c r="DJ562" s="142"/>
      <c r="DK562" s="142"/>
      <c r="DL562" s="142"/>
      <c r="DM562" s="142"/>
      <c r="EG562" s="41"/>
      <c r="EH562" s="41"/>
      <c r="EI562" s="41"/>
      <c r="EJ562" s="41"/>
      <c r="EK562" s="41"/>
      <c r="EL562" s="41"/>
      <c r="EM562" s="141"/>
      <c r="EN562" s="41"/>
      <c r="EW562" s="41"/>
      <c r="EX562" s="41"/>
    </row>
    <row r="563" spans="1:154" s="143" customFormat="1" x14ac:dyDescent="0.2">
      <c r="A563" s="41"/>
      <c r="B563" s="139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140"/>
      <c r="AQ563" s="41"/>
      <c r="AR563" s="141"/>
      <c r="AS563" s="117"/>
      <c r="AT563" s="117"/>
      <c r="AU563" s="117"/>
      <c r="AV563" s="142"/>
      <c r="AW563" s="142"/>
      <c r="AX563" s="142"/>
      <c r="AY563" s="142"/>
      <c r="AZ563" s="142"/>
      <c r="BA563" s="142"/>
      <c r="BB563" s="142"/>
      <c r="BC563" s="142"/>
      <c r="BD563" s="142"/>
      <c r="BE563" s="142"/>
      <c r="BF563" s="142"/>
      <c r="BG563" s="142"/>
      <c r="BH563" s="142"/>
      <c r="BI563" s="142"/>
      <c r="BJ563" s="142"/>
      <c r="BK563" s="142"/>
      <c r="BL563" s="142"/>
      <c r="BM563" s="142"/>
      <c r="BN563" s="142"/>
      <c r="BO563" s="142"/>
      <c r="BP563" s="142"/>
      <c r="BQ563" s="142"/>
      <c r="BR563" s="142"/>
      <c r="BS563" s="142"/>
      <c r="BT563" s="142"/>
      <c r="BU563" s="142"/>
      <c r="BV563" s="142"/>
      <c r="BW563" s="142"/>
      <c r="BX563" s="142"/>
      <c r="BY563" s="142"/>
      <c r="BZ563" s="142"/>
      <c r="CA563" s="142"/>
      <c r="CB563" s="142"/>
      <c r="CC563" s="142"/>
      <c r="CD563" s="142"/>
      <c r="CE563" s="142"/>
      <c r="CF563" s="142"/>
      <c r="CG563" s="142"/>
      <c r="CH563" s="142"/>
      <c r="CI563" s="142"/>
      <c r="CJ563" s="142"/>
      <c r="CK563" s="142"/>
      <c r="CL563" s="142"/>
      <c r="CM563" s="142"/>
      <c r="CN563" s="142"/>
      <c r="CO563" s="142"/>
      <c r="CP563" s="142"/>
      <c r="CQ563" s="142"/>
      <c r="CR563" s="142"/>
      <c r="CS563" s="142"/>
      <c r="CT563" s="142"/>
      <c r="CU563" s="142"/>
      <c r="CV563" s="142"/>
      <c r="CW563" s="142"/>
      <c r="CX563" s="142"/>
      <c r="CY563" s="142"/>
      <c r="CZ563" s="142"/>
      <c r="DA563" s="142"/>
      <c r="DB563" s="142"/>
      <c r="DC563" s="142"/>
      <c r="DD563" s="142"/>
      <c r="DE563" s="142"/>
      <c r="DF563" s="142"/>
      <c r="DG563" s="142"/>
      <c r="DH563" s="142"/>
      <c r="DI563" s="142"/>
      <c r="DJ563" s="142"/>
      <c r="DK563" s="142"/>
      <c r="DL563" s="142"/>
      <c r="DM563" s="142"/>
      <c r="EG563" s="41"/>
      <c r="EH563" s="41"/>
      <c r="EI563" s="41"/>
      <c r="EJ563" s="41"/>
      <c r="EK563" s="41"/>
      <c r="EL563" s="41"/>
      <c r="EM563" s="141"/>
      <c r="EN563" s="41"/>
      <c r="EW563" s="41"/>
      <c r="EX563" s="41"/>
    </row>
    <row r="564" spans="1:154" s="143" customFormat="1" x14ac:dyDescent="0.2">
      <c r="A564" s="41"/>
      <c r="B564" s="139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140"/>
      <c r="AQ564" s="41"/>
      <c r="AR564" s="141"/>
      <c r="AS564" s="117"/>
      <c r="AT564" s="117"/>
      <c r="AU564" s="117"/>
      <c r="AV564" s="142"/>
      <c r="AW564" s="142"/>
      <c r="AX564" s="142"/>
      <c r="AY564" s="142"/>
      <c r="AZ564" s="142"/>
      <c r="BA564" s="142"/>
      <c r="BB564" s="142"/>
      <c r="BC564" s="142"/>
      <c r="BD564" s="142"/>
      <c r="BE564" s="142"/>
      <c r="BF564" s="142"/>
      <c r="BG564" s="142"/>
      <c r="BH564" s="142"/>
      <c r="BI564" s="142"/>
      <c r="BJ564" s="142"/>
      <c r="BK564" s="142"/>
      <c r="BL564" s="142"/>
      <c r="BM564" s="142"/>
      <c r="BN564" s="142"/>
      <c r="BO564" s="142"/>
      <c r="BP564" s="142"/>
      <c r="BQ564" s="142"/>
      <c r="BR564" s="142"/>
      <c r="BS564" s="142"/>
      <c r="BT564" s="142"/>
      <c r="BU564" s="142"/>
      <c r="BV564" s="142"/>
      <c r="BW564" s="142"/>
      <c r="BX564" s="142"/>
      <c r="BY564" s="142"/>
      <c r="BZ564" s="142"/>
      <c r="CA564" s="142"/>
      <c r="CB564" s="142"/>
      <c r="CC564" s="142"/>
      <c r="CD564" s="142"/>
      <c r="CE564" s="142"/>
      <c r="CF564" s="142"/>
      <c r="CG564" s="142"/>
      <c r="CH564" s="142"/>
      <c r="CI564" s="142"/>
      <c r="CJ564" s="142"/>
      <c r="CK564" s="142"/>
      <c r="CL564" s="142"/>
      <c r="CM564" s="142"/>
      <c r="CN564" s="142"/>
      <c r="CO564" s="142"/>
      <c r="CP564" s="142"/>
      <c r="CQ564" s="142"/>
      <c r="CR564" s="142"/>
      <c r="CS564" s="142"/>
      <c r="CT564" s="142"/>
      <c r="CU564" s="142"/>
      <c r="CV564" s="142"/>
      <c r="CW564" s="142"/>
      <c r="CX564" s="142"/>
      <c r="CY564" s="142"/>
      <c r="CZ564" s="142"/>
      <c r="DA564" s="142"/>
      <c r="DB564" s="142"/>
      <c r="DC564" s="142"/>
      <c r="DD564" s="142"/>
      <c r="DE564" s="142"/>
      <c r="DF564" s="142"/>
      <c r="DG564" s="142"/>
      <c r="DH564" s="142"/>
      <c r="DI564" s="142"/>
      <c r="DJ564" s="142"/>
      <c r="DK564" s="142"/>
      <c r="DL564" s="142"/>
      <c r="DM564" s="142"/>
      <c r="EG564" s="41"/>
      <c r="EH564" s="41"/>
      <c r="EI564" s="41"/>
      <c r="EJ564" s="41"/>
      <c r="EK564" s="41"/>
      <c r="EL564" s="41"/>
      <c r="EM564" s="141"/>
      <c r="EN564" s="41"/>
      <c r="EW564" s="41"/>
      <c r="EX564" s="41"/>
    </row>
    <row r="565" spans="1:154" s="143" customFormat="1" x14ac:dyDescent="0.2">
      <c r="A565" s="41"/>
      <c r="B565" s="139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140"/>
      <c r="AQ565" s="41"/>
      <c r="AR565" s="141"/>
      <c r="AS565" s="117"/>
      <c r="AT565" s="117"/>
      <c r="AU565" s="117"/>
      <c r="AV565" s="142"/>
      <c r="AW565" s="142"/>
      <c r="AX565" s="142"/>
      <c r="AY565" s="142"/>
      <c r="AZ565" s="142"/>
      <c r="BA565" s="142"/>
      <c r="BB565" s="142"/>
      <c r="BC565" s="142"/>
      <c r="BD565" s="142"/>
      <c r="BE565" s="142"/>
      <c r="BF565" s="142"/>
      <c r="BG565" s="142"/>
      <c r="BH565" s="142"/>
      <c r="BI565" s="142"/>
      <c r="BJ565" s="142"/>
      <c r="BK565" s="142"/>
      <c r="BL565" s="142"/>
      <c r="BM565" s="142"/>
      <c r="BN565" s="142"/>
      <c r="BO565" s="142"/>
      <c r="BP565" s="142"/>
      <c r="BQ565" s="142"/>
      <c r="BR565" s="142"/>
      <c r="BS565" s="142"/>
      <c r="BT565" s="142"/>
      <c r="BU565" s="142"/>
      <c r="BV565" s="142"/>
      <c r="BW565" s="142"/>
      <c r="BX565" s="142"/>
      <c r="BY565" s="142"/>
      <c r="BZ565" s="142"/>
      <c r="CA565" s="142"/>
      <c r="CB565" s="142"/>
      <c r="CC565" s="142"/>
      <c r="CD565" s="142"/>
      <c r="CE565" s="142"/>
      <c r="CF565" s="142"/>
      <c r="CG565" s="142"/>
      <c r="CH565" s="142"/>
      <c r="CI565" s="142"/>
      <c r="CJ565" s="142"/>
      <c r="CK565" s="142"/>
      <c r="CL565" s="142"/>
      <c r="CM565" s="142"/>
      <c r="CN565" s="142"/>
      <c r="CO565" s="142"/>
      <c r="CP565" s="142"/>
      <c r="CQ565" s="142"/>
      <c r="CR565" s="142"/>
      <c r="CS565" s="142"/>
      <c r="CT565" s="142"/>
      <c r="CU565" s="142"/>
      <c r="CV565" s="142"/>
      <c r="CW565" s="142"/>
      <c r="CX565" s="142"/>
      <c r="CY565" s="142"/>
      <c r="CZ565" s="142"/>
      <c r="DA565" s="142"/>
      <c r="DB565" s="142"/>
      <c r="DC565" s="142"/>
      <c r="DD565" s="142"/>
      <c r="DE565" s="142"/>
      <c r="DF565" s="142"/>
      <c r="DG565" s="142"/>
      <c r="DH565" s="142"/>
      <c r="DI565" s="142"/>
      <c r="DJ565" s="142"/>
      <c r="DK565" s="142"/>
      <c r="DL565" s="142"/>
      <c r="DM565" s="142"/>
      <c r="EG565" s="41"/>
      <c r="EH565" s="41"/>
      <c r="EI565" s="41"/>
      <c r="EJ565" s="41"/>
      <c r="EK565" s="41"/>
      <c r="EL565" s="41"/>
      <c r="EM565" s="141"/>
      <c r="EN565" s="41"/>
      <c r="EW565" s="41"/>
      <c r="EX565" s="41"/>
    </row>
    <row r="566" spans="1:154" s="143" customFormat="1" x14ac:dyDescent="0.2">
      <c r="A566" s="41"/>
      <c r="B566" s="139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140"/>
      <c r="AQ566" s="41"/>
      <c r="AR566" s="141"/>
      <c r="AS566" s="117"/>
      <c r="AT566" s="117"/>
      <c r="AU566" s="117"/>
      <c r="AV566" s="142"/>
      <c r="AW566" s="142"/>
      <c r="AX566" s="142"/>
      <c r="AY566" s="142"/>
      <c r="AZ566" s="142"/>
      <c r="BA566" s="142"/>
      <c r="BB566" s="142"/>
      <c r="BC566" s="142"/>
      <c r="BD566" s="142"/>
      <c r="BE566" s="142"/>
      <c r="BF566" s="142"/>
      <c r="BG566" s="142"/>
      <c r="BH566" s="142"/>
      <c r="BI566" s="142"/>
      <c r="BJ566" s="142"/>
      <c r="BK566" s="142"/>
      <c r="BL566" s="142"/>
      <c r="BM566" s="142"/>
      <c r="BN566" s="142"/>
      <c r="BO566" s="142"/>
      <c r="BP566" s="142"/>
      <c r="BQ566" s="142"/>
      <c r="BR566" s="142"/>
      <c r="BS566" s="142"/>
      <c r="BT566" s="142"/>
      <c r="BU566" s="142"/>
      <c r="BV566" s="142"/>
      <c r="BW566" s="142"/>
      <c r="BX566" s="142"/>
      <c r="BY566" s="142"/>
      <c r="BZ566" s="142"/>
      <c r="CA566" s="142"/>
      <c r="CB566" s="142"/>
      <c r="CC566" s="142"/>
      <c r="CD566" s="142"/>
      <c r="CE566" s="142"/>
      <c r="CF566" s="142"/>
      <c r="CG566" s="142"/>
      <c r="CH566" s="142"/>
      <c r="CI566" s="142"/>
      <c r="CJ566" s="142"/>
      <c r="CK566" s="142"/>
      <c r="CL566" s="142"/>
      <c r="CM566" s="142"/>
      <c r="CN566" s="142"/>
      <c r="CO566" s="142"/>
      <c r="CP566" s="142"/>
      <c r="CQ566" s="142"/>
      <c r="CR566" s="142"/>
      <c r="CS566" s="142"/>
      <c r="CT566" s="142"/>
      <c r="CU566" s="142"/>
      <c r="CV566" s="142"/>
      <c r="CW566" s="142"/>
      <c r="CX566" s="142"/>
      <c r="CY566" s="142"/>
      <c r="CZ566" s="142"/>
      <c r="DA566" s="142"/>
      <c r="DB566" s="142"/>
      <c r="DC566" s="142"/>
      <c r="DD566" s="142"/>
      <c r="DE566" s="142"/>
      <c r="DF566" s="142"/>
      <c r="DG566" s="142"/>
      <c r="DH566" s="142"/>
      <c r="DI566" s="142"/>
      <c r="DJ566" s="142"/>
      <c r="DK566" s="142"/>
      <c r="DL566" s="142"/>
      <c r="DM566" s="142"/>
      <c r="EG566" s="41"/>
      <c r="EH566" s="41"/>
      <c r="EI566" s="41"/>
      <c r="EJ566" s="41"/>
      <c r="EK566" s="41"/>
      <c r="EL566" s="41"/>
      <c r="EM566" s="141"/>
      <c r="EN566" s="41"/>
      <c r="EW566" s="41"/>
      <c r="EX566" s="41"/>
    </row>
    <row r="567" spans="1:154" s="143" customFormat="1" x14ac:dyDescent="0.2">
      <c r="A567" s="41"/>
      <c r="B567" s="139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140"/>
      <c r="AQ567" s="41"/>
      <c r="AR567" s="141"/>
      <c r="AS567" s="117"/>
      <c r="AT567" s="117"/>
      <c r="AU567" s="117"/>
      <c r="AV567" s="142"/>
      <c r="AW567" s="142"/>
      <c r="AX567" s="142"/>
      <c r="AY567" s="142"/>
      <c r="AZ567" s="142"/>
      <c r="BA567" s="142"/>
      <c r="BB567" s="142"/>
      <c r="BC567" s="142"/>
      <c r="BD567" s="142"/>
      <c r="BE567" s="142"/>
      <c r="BF567" s="142"/>
      <c r="BG567" s="142"/>
      <c r="BH567" s="142"/>
      <c r="BI567" s="142"/>
      <c r="BJ567" s="142"/>
      <c r="BK567" s="142"/>
      <c r="BL567" s="142"/>
      <c r="BM567" s="142"/>
      <c r="BN567" s="142"/>
      <c r="BO567" s="142"/>
      <c r="BP567" s="142"/>
      <c r="BQ567" s="142"/>
      <c r="BR567" s="142"/>
      <c r="BS567" s="142"/>
      <c r="BT567" s="142"/>
      <c r="BU567" s="142"/>
      <c r="BV567" s="142"/>
      <c r="BW567" s="142"/>
      <c r="BX567" s="142"/>
      <c r="BY567" s="142"/>
      <c r="BZ567" s="142"/>
      <c r="CA567" s="142"/>
      <c r="CB567" s="142"/>
      <c r="CC567" s="142"/>
      <c r="CD567" s="142"/>
      <c r="CE567" s="142"/>
      <c r="CF567" s="142"/>
      <c r="CG567" s="142"/>
      <c r="CH567" s="142"/>
      <c r="CI567" s="142"/>
      <c r="CJ567" s="142"/>
      <c r="CK567" s="142"/>
      <c r="CL567" s="142"/>
      <c r="CM567" s="142"/>
      <c r="CN567" s="142"/>
      <c r="CO567" s="142"/>
      <c r="CP567" s="142"/>
      <c r="CQ567" s="142"/>
      <c r="CR567" s="142"/>
      <c r="CS567" s="142"/>
      <c r="CT567" s="142"/>
      <c r="CU567" s="142"/>
      <c r="CV567" s="142"/>
      <c r="CW567" s="142"/>
      <c r="CX567" s="142"/>
      <c r="CY567" s="142"/>
      <c r="CZ567" s="142"/>
      <c r="DA567" s="142"/>
      <c r="DB567" s="142"/>
      <c r="DC567" s="142"/>
      <c r="DD567" s="142"/>
      <c r="DE567" s="142"/>
      <c r="DF567" s="142"/>
      <c r="DG567" s="142"/>
      <c r="DH567" s="142"/>
      <c r="DI567" s="142"/>
      <c r="DJ567" s="142"/>
      <c r="DK567" s="142"/>
      <c r="DL567" s="142"/>
      <c r="DM567" s="142"/>
      <c r="EG567" s="41"/>
      <c r="EH567" s="41"/>
      <c r="EI567" s="41"/>
      <c r="EJ567" s="41"/>
      <c r="EK567" s="41"/>
      <c r="EL567" s="41"/>
      <c r="EM567" s="141"/>
      <c r="EN567" s="41"/>
      <c r="EW567" s="41"/>
      <c r="EX567" s="41"/>
    </row>
    <row r="568" spans="1:154" s="143" customFormat="1" x14ac:dyDescent="0.2">
      <c r="A568" s="41"/>
      <c r="B568" s="139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140"/>
      <c r="AQ568" s="41"/>
      <c r="AR568" s="141"/>
      <c r="AS568" s="117"/>
      <c r="AT568" s="117"/>
      <c r="AU568" s="117"/>
      <c r="AV568" s="142"/>
      <c r="AW568" s="142"/>
      <c r="AX568" s="142"/>
      <c r="AY568" s="142"/>
      <c r="AZ568" s="142"/>
      <c r="BA568" s="142"/>
      <c r="BB568" s="142"/>
      <c r="BC568" s="142"/>
      <c r="BD568" s="142"/>
      <c r="BE568" s="142"/>
      <c r="BF568" s="142"/>
      <c r="BG568" s="142"/>
      <c r="BH568" s="142"/>
      <c r="BI568" s="142"/>
      <c r="BJ568" s="142"/>
      <c r="BK568" s="142"/>
      <c r="BL568" s="142"/>
      <c r="BM568" s="142"/>
      <c r="BN568" s="142"/>
      <c r="BO568" s="142"/>
      <c r="BP568" s="142"/>
      <c r="BQ568" s="142"/>
      <c r="BR568" s="142"/>
      <c r="BS568" s="142"/>
      <c r="BT568" s="142"/>
      <c r="BU568" s="142"/>
      <c r="BV568" s="142"/>
      <c r="BW568" s="142"/>
      <c r="BX568" s="142"/>
      <c r="BY568" s="142"/>
      <c r="BZ568" s="142"/>
      <c r="CA568" s="142"/>
      <c r="CB568" s="142"/>
      <c r="CC568" s="142"/>
      <c r="CD568" s="142"/>
      <c r="CE568" s="142"/>
      <c r="CF568" s="142"/>
      <c r="CG568" s="142"/>
      <c r="CH568" s="142"/>
      <c r="CI568" s="142"/>
      <c r="CJ568" s="142"/>
      <c r="CK568" s="142"/>
      <c r="CL568" s="142"/>
      <c r="CM568" s="142"/>
      <c r="CN568" s="142"/>
      <c r="CO568" s="142"/>
      <c r="CP568" s="142"/>
      <c r="CQ568" s="142"/>
      <c r="CR568" s="142"/>
      <c r="CS568" s="142"/>
      <c r="CT568" s="142"/>
      <c r="CU568" s="142"/>
      <c r="CV568" s="142"/>
      <c r="CW568" s="142"/>
      <c r="CX568" s="142"/>
      <c r="CY568" s="142"/>
      <c r="CZ568" s="142"/>
      <c r="DA568" s="142"/>
      <c r="DB568" s="142"/>
      <c r="DC568" s="142"/>
      <c r="DD568" s="142"/>
      <c r="DE568" s="142"/>
      <c r="DF568" s="142"/>
      <c r="DG568" s="142"/>
      <c r="DH568" s="142"/>
      <c r="DI568" s="142"/>
      <c r="DJ568" s="142"/>
      <c r="DK568" s="142"/>
      <c r="DL568" s="142"/>
      <c r="DM568" s="142"/>
      <c r="EG568" s="41"/>
      <c r="EH568" s="41"/>
      <c r="EI568" s="41"/>
      <c r="EJ568" s="41"/>
      <c r="EK568" s="41"/>
      <c r="EL568" s="41"/>
      <c r="EM568" s="141"/>
      <c r="EN568" s="41"/>
      <c r="EW568" s="41"/>
      <c r="EX568" s="41"/>
    </row>
    <row r="569" spans="1:154" s="143" customFormat="1" x14ac:dyDescent="0.2">
      <c r="A569" s="41"/>
      <c r="B569" s="139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140"/>
      <c r="AQ569" s="41"/>
      <c r="AR569" s="141"/>
      <c r="AS569" s="117"/>
      <c r="AT569" s="117"/>
      <c r="AU569" s="117"/>
      <c r="AV569" s="142"/>
      <c r="AW569" s="142"/>
      <c r="AX569" s="142"/>
      <c r="AY569" s="142"/>
      <c r="AZ569" s="142"/>
      <c r="BA569" s="142"/>
      <c r="BB569" s="142"/>
      <c r="BC569" s="142"/>
      <c r="BD569" s="142"/>
      <c r="BE569" s="142"/>
      <c r="BF569" s="142"/>
      <c r="BG569" s="142"/>
      <c r="BH569" s="142"/>
      <c r="BI569" s="142"/>
      <c r="BJ569" s="142"/>
      <c r="BK569" s="142"/>
      <c r="BL569" s="142"/>
      <c r="BM569" s="142"/>
      <c r="BN569" s="142"/>
      <c r="BO569" s="142"/>
      <c r="BP569" s="142"/>
      <c r="BQ569" s="142"/>
      <c r="BR569" s="142"/>
      <c r="BS569" s="142"/>
      <c r="BT569" s="142"/>
      <c r="BU569" s="142"/>
      <c r="BV569" s="142"/>
      <c r="BW569" s="142"/>
      <c r="BX569" s="142"/>
      <c r="BY569" s="142"/>
      <c r="BZ569" s="142"/>
      <c r="CA569" s="142"/>
      <c r="CB569" s="142"/>
      <c r="CC569" s="142"/>
      <c r="CD569" s="142"/>
      <c r="CE569" s="142"/>
      <c r="CF569" s="142"/>
      <c r="CG569" s="142"/>
      <c r="CH569" s="142"/>
      <c r="CI569" s="142"/>
      <c r="CJ569" s="142"/>
      <c r="CK569" s="142"/>
      <c r="CL569" s="142"/>
      <c r="CM569" s="142"/>
      <c r="CN569" s="142"/>
      <c r="CO569" s="142"/>
      <c r="CP569" s="142"/>
      <c r="CQ569" s="142"/>
      <c r="CR569" s="142"/>
      <c r="CS569" s="142"/>
      <c r="CT569" s="142"/>
      <c r="CU569" s="142"/>
      <c r="CV569" s="142"/>
      <c r="CW569" s="142"/>
      <c r="CX569" s="142"/>
      <c r="CY569" s="142"/>
      <c r="CZ569" s="142"/>
      <c r="DA569" s="142"/>
      <c r="DB569" s="142"/>
      <c r="DC569" s="142"/>
      <c r="DD569" s="142"/>
      <c r="DE569" s="142"/>
      <c r="DF569" s="142"/>
      <c r="DG569" s="142"/>
      <c r="DH569" s="142"/>
      <c r="DI569" s="142"/>
      <c r="DJ569" s="142"/>
      <c r="DK569" s="142"/>
      <c r="DL569" s="142"/>
      <c r="DM569" s="142"/>
      <c r="EG569" s="41"/>
      <c r="EH569" s="41"/>
      <c r="EI569" s="41"/>
      <c r="EJ569" s="41"/>
      <c r="EK569" s="41"/>
      <c r="EL569" s="41"/>
      <c r="EM569" s="141"/>
      <c r="EN569" s="41"/>
      <c r="EW569" s="41"/>
      <c r="EX569" s="41"/>
    </row>
    <row r="570" spans="1:154" s="143" customFormat="1" x14ac:dyDescent="0.2">
      <c r="A570" s="41"/>
      <c r="B570" s="139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140"/>
      <c r="AQ570" s="41"/>
      <c r="AR570" s="141"/>
      <c r="AS570" s="117"/>
      <c r="AT570" s="117"/>
      <c r="AU570" s="117"/>
      <c r="AV570" s="142"/>
      <c r="AW570" s="142"/>
      <c r="AX570" s="142"/>
      <c r="AY570" s="142"/>
      <c r="AZ570" s="142"/>
      <c r="BA570" s="142"/>
      <c r="BB570" s="142"/>
      <c r="BC570" s="142"/>
      <c r="BD570" s="142"/>
      <c r="BE570" s="142"/>
      <c r="BF570" s="142"/>
      <c r="BG570" s="142"/>
      <c r="BH570" s="142"/>
      <c r="BI570" s="142"/>
      <c r="BJ570" s="142"/>
      <c r="BK570" s="142"/>
      <c r="BL570" s="142"/>
      <c r="BM570" s="142"/>
      <c r="BN570" s="142"/>
      <c r="BO570" s="142"/>
      <c r="BP570" s="142"/>
      <c r="BQ570" s="142"/>
      <c r="BR570" s="142"/>
      <c r="BS570" s="142"/>
      <c r="BT570" s="142"/>
      <c r="BU570" s="142"/>
      <c r="BV570" s="142"/>
      <c r="BW570" s="142"/>
      <c r="BX570" s="142"/>
      <c r="BY570" s="142"/>
      <c r="BZ570" s="142"/>
      <c r="CA570" s="142"/>
      <c r="CB570" s="142"/>
      <c r="CC570" s="142"/>
      <c r="CD570" s="142"/>
      <c r="CE570" s="142"/>
      <c r="CF570" s="142"/>
      <c r="CG570" s="142"/>
      <c r="CH570" s="142"/>
      <c r="CI570" s="142"/>
      <c r="CJ570" s="142"/>
      <c r="CK570" s="142"/>
      <c r="CL570" s="142"/>
      <c r="CM570" s="142"/>
      <c r="CN570" s="142"/>
      <c r="CO570" s="142"/>
      <c r="CP570" s="142"/>
      <c r="CQ570" s="142"/>
      <c r="CR570" s="142"/>
      <c r="CS570" s="142"/>
      <c r="CT570" s="142"/>
      <c r="CU570" s="142"/>
      <c r="CV570" s="142"/>
      <c r="CW570" s="142"/>
      <c r="CX570" s="142"/>
      <c r="CY570" s="142"/>
      <c r="CZ570" s="142"/>
      <c r="DA570" s="142"/>
      <c r="DB570" s="142"/>
      <c r="DC570" s="142"/>
      <c r="DD570" s="142"/>
      <c r="DE570" s="142"/>
      <c r="DF570" s="142"/>
      <c r="DG570" s="142"/>
      <c r="DH570" s="142"/>
      <c r="DI570" s="142"/>
      <c r="DJ570" s="142"/>
      <c r="DK570" s="142"/>
      <c r="DL570" s="142"/>
      <c r="DM570" s="142"/>
      <c r="EG570" s="41"/>
      <c r="EH570" s="41"/>
      <c r="EI570" s="41"/>
      <c r="EJ570" s="41"/>
      <c r="EK570" s="41"/>
      <c r="EL570" s="41"/>
      <c r="EM570" s="141"/>
      <c r="EN570" s="41"/>
      <c r="EW570" s="41"/>
      <c r="EX570" s="41"/>
    </row>
    <row r="571" spans="1:154" s="143" customFormat="1" x14ac:dyDescent="0.2">
      <c r="A571" s="41"/>
      <c r="B571" s="139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140"/>
      <c r="AQ571" s="41"/>
      <c r="AR571" s="141"/>
      <c r="AS571" s="117"/>
      <c r="AT571" s="117"/>
      <c r="AU571" s="117"/>
      <c r="AV571" s="142"/>
      <c r="AW571" s="142"/>
      <c r="AX571" s="142"/>
      <c r="AY571" s="142"/>
      <c r="AZ571" s="142"/>
      <c r="BA571" s="142"/>
      <c r="BB571" s="142"/>
      <c r="BC571" s="142"/>
      <c r="BD571" s="142"/>
      <c r="BE571" s="142"/>
      <c r="BF571" s="142"/>
      <c r="BG571" s="142"/>
      <c r="BH571" s="142"/>
      <c r="BI571" s="142"/>
      <c r="BJ571" s="142"/>
      <c r="BK571" s="142"/>
      <c r="BL571" s="142"/>
      <c r="BM571" s="142"/>
      <c r="BN571" s="142"/>
      <c r="BO571" s="142"/>
      <c r="BP571" s="142"/>
      <c r="BQ571" s="142"/>
      <c r="BR571" s="142"/>
      <c r="BS571" s="142"/>
      <c r="BT571" s="142"/>
      <c r="BU571" s="142"/>
      <c r="BV571" s="142"/>
      <c r="BW571" s="142"/>
      <c r="BX571" s="142"/>
      <c r="BY571" s="142"/>
      <c r="BZ571" s="142"/>
      <c r="CA571" s="142"/>
      <c r="CB571" s="142"/>
      <c r="CC571" s="142"/>
      <c r="CD571" s="142"/>
      <c r="CE571" s="142"/>
      <c r="CF571" s="142"/>
      <c r="CG571" s="142"/>
      <c r="CH571" s="142"/>
      <c r="CI571" s="142"/>
      <c r="CJ571" s="142"/>
      <c r="CK571" s="142"/>
      <c r="CL571" s="142"/>
      <c r="CM571" s="142"/>
      <c r="CN571" s="142"/>
      <c r="CO571" s="142"/>
      <c r="CP571" s="142"/>
      <c r="CQ571" s="142"/>
      <c r="CR571" s="142"/>
      <c r="CS571" s="142"/>
      <c r="CT571" s="142"/>
      <c r="CU571" s="142"/>
      <c r="CV571" s="142"/>
      <c r="CW571" s="142"/>
      <c r="CX571" s="142"/>
      <c r="CY571" s="142"/>
      <c r="CZ571" s="142"/>
      <c r="DA571" s="142"/>
      <c r="DB571" s="142"/>
      <c r="DC571" s="142"/>
      <c r="DD571" s="142"/>
      <c r="DE571" s="142"/>
      <c r="DF571" s="142"/>
      <c r="DG571" s="142"/>
      <c r="DH571" s="142"/>
      <c r="DI571" s="142"/>
      <c r="DJ571" s="142"/>
      <c r="DK571" s="142"/>
      <c r="DL571" s="142"/>
      <c r="DM571" s="142"/>
      <c r="EG571" s="41"/>
      <c r="EH571" s="41"/>
      <c r="EI571" s="41"/>
      <c r="EJ571" s="41"/>
      <c r="EK571" s="41"/>
      <c r="EL571" s="41"/>
      <c r="EM571" s="141"/>
      <c r="EN571" s="41"/>
      <c r="EW571" s="41"/>
      <c r="EX571" s="41"/>
    </row>
    <row r="572" spans="1:154" s="143" customFormat="1" x14ac:dyDescent="0.2">
      <c r="A572" s="41"/>
      <c r="B572" s="139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  <c r="AP572" s="140"/>
      <c r="AQ572" s="41"/>
      <c r="AR572" s="141"/>
      <c r="AS572" s="117"/>
      <c r="AT572" s="117"/>
      <c r="AU572" s="117"/>
      <c r="AV572" s="142"/>
      <c r="AW572" s="142"/>
      <c r="AX572" s="142"/>
      <c r="AY572" s="142"/>
      <c r="AZ572" s="142"/>
      <c r="BA572" s="142"/>
      <c r="BB572" s="142"/>
      <c r="BC572" s="142"/>
      <c r="BD572" s="142"/>
      <c r="BE572" s="142"/>
      <c r="BF572" s="142"/>
      <c r="BG572" s="142"/>
      <c r="BH572" s="142"/>
      <c r="BI572" s="142"/>
      <c r="BJ572" s="142"/>
      <c r="BK572" s="142"/>
      <c r="BL572" s="142"/>
      <c r="BM572" s="142"/>
      <c r="BN572" s="142"/>
      <c r="BO572" s="142"/>
      <c r="BP572" s="142"/>
      <c r="BQ572" s="142"/>
      <c r="BR572" s="142"/>
      <c r="BS572" s="142"/>
      <c r="BT572" s="142"/>
      <c r="BU572" s="142"/>
      <c r="BV572" s="142"/>
      <c r="BW572" s="142"/>
      <c r="BX572" s="142"/>
      <c r="BY572" s="142"/>
      <c r="BZ572" s="142"/>
      <c r="CA572" s="142"/>
      <c r="CB572" s="142"/>
      <c r="CC572" s="142"/>
      <c r="CD572" s="142"/>
      <c r="CE572" s="142"/>
      <c r="CF572" s="142"/>
      <c r="CG572" s="142"/>
      <c r="CH572" s="142"/>
      <c r="CI572" s="142"/>
      <c r="CJ572" s="142"/>
      <c r="CK572" s="142"/>
      <c r="CL572" s="142"/>
      <c r="CM572" s="142"/>
      <c r="CN572" s="142"/>
      <c r="CO572" s="142"/>
      <c r="CP572" s="142"/>
      <c r="CQ572" s="142"/>
      <c r="CR572" s="142"/>
      <c r="CS572" s="142"/>
      <c r="CT572" s="142"/>
      <c r="CU572" s="142"/>
      <c r="CV572" s="142"/>
      <c r="CW572" s="142"/>
      <c r="CX572" s="142"/>
      <c r="CY572" s="142"/>
      <c r="CZ572" s="142"/>
      <c r="DA572" s="142"/>
      <c r="DB572" s="142"/>
      <c r="DC572" s="142"/>
      <c r="DD572" s="142"/>
      <c r="DE572" s="142"/>
      <c r="DF572" s="142"/>
      <c r="DG572" s="142"/>
      <c r="DH572" s="142"/>
      <c r="DI572" s="142"/>
      <c r="DJ572" s="142"/>
      <c r="DK572" s="142"/>
      <c r="DL572" s="142"/>
      <c r="DM572" s="142"/>
      <c r="EG572" s="41"/>
      <c r="EH572" s="41"/>
      <c r="EI572" s="41"/>
      <c r="EJ572" s="41"/>
      <c r="EK572" s="41"/>
      <c r="EL572" s="41"/>
      <c r="EM572" s="141"/>
      <c r="EN572" s="41"/>
      <c r="EW572" s="41"/>
      <c r="EX572" s="41"/>
    </row>
    <row r="573" spans="1:154" s="143" customFormat="1" x14ac:dyDescent="0.2">
      <c r="A573" s="41"/>
      <c r="B573" s="139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  <c r="AP573" s="140"/>
      <c r="AQ573" s="41"/>
      <c r="AR573" s="141"/>
      <c r="AS573" s="117"/>
      <c r="AT573" s="117"/>
      <c r="AU573" s="117"/>
      <c r="AV573" s="142"/>
      <c r="AW573" s="142"/>
      <c r="AX573" s="142"/>
      <c r="AY573" s="142"/>
      <c r="AZ573" s="142"/>
      <c r="BA573" s="142"/>
      <c r="BB573" s="142"/>
      <c r="BC573" s="142"/>
      <c r="BD573" s="142"/>
      <c r="BE573" s="142"/>
      <c r="BF573" s="142"/>
      <c r="BG573" s="142"/>
      <c r="BH573" s="142"/>
      <c r="BI573" s="142"/>
      <c r="BJ573" s="142"/>
      <c r="BK573" s="142"/>
      <c r="BL573" s="142"/>
      <c r="BM573" s="142"/>
      <c r="BN573" s="142"/>
      <c r="BO573" s="142"/>
      <c r="BP573" s="142"/>
      <c r="BQ573" s="142"/>
      <c r="BR573" s="142"/>
      <c r="BS573" s="142"/>
      <c r="BT573" s="142"/>
      <c r="BU573" s="142"/>
      <c r="BV573" s="142"/>
      <c r="BW573" s="142"/>
      <c r="BX573" s="142"/>
      <c r="BY573" s="142"/>
      <c r="BZ573" s="142"/>
      <c r="CA573" s="142"/>
      <c r="CB573" s="142"/>
      <c r="CC573" s="142"/>
      <c r="CD573" s="142"/>
      <c r="CE573" s="142"/>
      <c r="CF573" s="142"/>
      <c r="CG573" s="142"/>
      <c r="CH573" s="142"/>
      <c r="CI573" s="142"/>
      <c r="CJ573" s="142"/>
      <c r="CK573" s="142"/>
      <c r="CL573" s="142"/>
      <c r="CM573" s="142"/>
      <c r="CN573" s="142"/>
      <c r="CO573" s="142"/>
      <c r="CP573" s="142"/>
      <c r="CQ573" s="142"/>
      <c r="CR573" s="142"/>
      <c r="CS573" s="142"/>
      <c r="CT573" s="142"/>
      <c r="CU573" s="142"/>
      <c r="CV573" s="142"/>
      <c r="CW573" s="142"/>
      <c r="CX573" s="142"/>
      <c r="CY573" s="142"/>
      <c r="CZ573" s="142"/>
      <c r="DA573" s="142"/>
      <c r="DB573" s="142"/>
      <c r="DC573" s="142"/>
      <c r="DD573" s="142"/>
      <c r="DE573" s="142"/>
      <c r="DF573" s="142"/>
      <c r="DG573" s="142"/>
      <c r="DH573" s="142"/>
      <c r="DI573" s="142"/>
      <c r="DJ573" s="142"/>
      <c r="DK573" s="142"/>
      <c r="DL573" s="142"/>
      <c r="DM573" s="142"/>
      <c r="EG573" s="41"/>
      <c r="EH573" s="41"/>
      <c r="EI573" s="41"/>
      <c r="EJ573" s="41"/>
      <c r="EK573" s="41"/>
      <c r="EL573" s="41"/>
      <c r="EM573" s="141"/>
      <c r="EN573" s="41"/>
      <c r="EW573" s="41"/>
      <c r="EX573" s="41"/>
    </row>
    <row r="574" spans="1:154" s="143" customFormat="1" x14ac:dyDescent="0.2">
      <c r="A574" s="41"/>
      <c r="B574" s="139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140"/>
      <c r="AQ574" s="41"/>
      <c r="AR574" s="141"/>
      <c r="AS574" s="117"/>
      <c r="AT574" s="117"/>
      <c r="AU574" s="117"/>
      <c r="AV574" s="142"/>
      <c r="AW574" s="142"/>
      <c r="AX574" s="142"/>
      <c r="AY574" s="142"/>
      <c r="AZ574" s="142"/>
      <c r="BA574" s="142"/>
      <c r="BB574" s="142"/>
      <c r="BC574" s="142"/>
      <c r="BD574" s="142"/>
      <c r="BE574" s="142"/>
      <c r="BF574" s="142"/>
      <c r="BG574" s="142"/>
      <c r="BH574" s="142"/>
      <c r="BI574" s="142"/>
      <c r="BJ574" s="142"/>
      <c r="BK574" s="142"/>
      <c r="BL574" s="142"/>
      <c r="BM574" s="142"/>
      <c r="BN574" s="142"/>
      <c r="BO574" s="142"/>
      <c r="BP574" s="142"/>
      <c r="BQ574" s="142"/>
      <c r="BR574" s="142"/>
      <c r="BS574" s="142"/>
      <c r="BT574" s="142"/>
      <c r="BU574" s="142"/>
      <c r="BV574" s="142"/>
      <c r="BW574" s="142"/>
      <c r="BX574" s="142"/>
      <c r="BY574" s="142"/>
      <c r="BZ574" s="142"/>
      <c r="CA574" s="142"/>
      <c r="CB574" s="142"/>
      <c r="CC574" s="142"/>
      <c r="CD574" s="142"/>
      <c r="CE574" s="142"/>
      <c r="CF574" s="142"/>
      <c r="CG574" s="142"/>
      <c r="CH574" s="142"/>
      <c r="CI574" s="142"/>
      <c r="CJ574" s="142"/>
      <c r="CK574" s="142"/>
      <c r="CL574" s="142"/>
      <c r="CM574" s="142"/>
      <c r="CN574" s="142"/>
      <c r="CO574" s="142"/>
      <c r="CP574" s="142"/>
      <c r="CQ574" s="142"/>
      <c r="CR574" s="142"/>
      <c r="CS574" s="142"/>
      <c r="CT574" s="142"/>
      <c r="CU574" s="142"/>
      <c r="CV574" s="142"/>
      <c r="CW574" s="142"/>
      <c r="CX574" s="142"/>
      <c r="CY574" s="142"/>
      <c r="CZ574" s="142"/>
      <c r="DA574" s="142"/>
      <c r="DB574" s="142"/>
      <c r="DC574" s="142"/>
      <c r="DD574" s="142"/>
      <c r="DE574" s="142"/>
      <c r="DF574" s="142"/>
      <c r="DG574" s="142"/>
      <c r="DH574" s="142"/>
      <c r="DI574" s="142"/>
      <c r="DJ574" s="142"/>
      <c r="DK574" s="142"/>
      <c r="DL574" s="142"/>
      <c r="DM574" s="142"/>
      <c r="EG574" s="41"/>
      <c r="EH574" s="41"/>
      <c r="EI574" s="41"/>
      <c r="EJ574" s="41"/>
      <c r="EK574" s="41"/>
      <c r="EL574" s="41"/>
      <c r="EM574" s="141"/>
      <c r="EN574" s="41"/>
      <c r="EW574" s="41"/>
      <c r="EX574" s="41"/>
    </row>
    <row r="575" spans="1:154" s="143" customFormat="1" x14ac:dyDescent="0.2">
      <c r="A575" s="41"/>
      <c r="B575" s="139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  <c r="AP575" s="140"/>
      <c r="AQ575" s="41"/>
      <c r="AR575" s="141"/>
      <c r="AS575" s="117"/>
      <c r="AT575" s="117"/>
      <c r="AU575" s="117"/>
      <c r="AV575" s="142"/>
      <c r="AW575" s="142"/>
      <c r="AX575" s="142"/>
      <c r="AY575" s="142"/>
      <c r="AZ575" s="142"/>
      <c r="BA575" s="142"/>
      <c r="BB575" s="142"/>
      <c r="BC575" s="142"/>
      <c r="BD575" s="142"/>
      <c r="BE575" s="142"/>
      <c r="BF575" s="142"/>
      <c r="BG575" s="142"/>
      <c r="BH575" s="142"/>
      <c r="BI575" s="142"/>
      <c r="BJ575" s="142"/>
      <c r="BK575" s="142"/>
      <c r="BL575" s="142"/>
      <c r="BM575" s="142"/>
      <c r="BN575" s="142"/>
      <c r="BO575" s="142"/>
      <c r="BP575" s="142"/>
      <c r="BQ575" s="142"/>
      <c r="BR575" s="142"/>
      <c r="BS575" s="142"/>
      <c r="BT575" s="142"/>
      <c r="BU575" s="142"/>
      <c r="BV575" s="142"/>
      <c r="BW575" s="142"/>
      <c r="BX575" s="142"/>
      <c r="BY575" s="142"/>
      <c r="BZ575" s="142"/>
      <c r="CA575" s="142"/>
      <c r="CB575" s="142"/>
      <c r="CC575" s="142"/>
      <c r="CD575" s="142"/>
      <c r="CE575" s="142"/>
      <c r="CF575" s="142"/>
      <c r="CG575" s="142"/>
      <c r="CH575" s="142"/>
      <c r="CI575" s="142"/>
      <c r="CJ575" s="142"/>
      <c r="CK575" s="142"/>
      <c r="CL575" s="142"/>
      <c r="CM575" s="142"/>
      <c r="CN575" s="142"/>
      <c r="CO575" s="142"/>
      <c r="CP575" s="142"/>
      <c r="CQ575" s="142"/>
      <c r="CR575" s="142"/>
      <c r="CS575" s="142"/>
      <c r="CT575" s="142"/>
      <c r="CU575" s="142"/>
      <c r="CV575" s="142"/>
      <c r="CW575" s="142"/>
      <c r="CX575" s="142"/>
      <c r="CY575" s="142"/>
      <c r="CZ575" s="142"/>
      <c r="DA575" s="142"/>
      <c r="DB575" s="142"/>
      <c r="DC575" s="142"/>
      <c r="DD575" s="142"/>
      <c r="DE575" s="142"/>
      <c r="DF575" s="142"/>
      <c r="DG575" s="142"/>
      <c r="DH575" s="142"/>
      <c r="DI575" s="142"/>
      <c r="DJ575" s="142"/>
      <c r="DK575" s="142"/>
      <c r="DL575" s="142"/>
      <c r="DM575" s="142"/>
      <c r="EG575" s="41"/>
      <c r="EH575" s="41"/>
      <c r="EI575" s="41"/>
      <c r="EJ575" s="41"/>
      <c r="EK575" s="41"/>
      <c r="EL575" s="41"/>
      <c r="EM575" s="141"/>
      <c r="EN575" s="41"/>
      <c r="EW575" s="41"/>
      <c r="EX575" s="41"/>
    </row>
    <row r="576" spans="1:154" s="143" customFormat="1" x14ac:dyDescent="0.2">
      <c r="A576" s="41"/>
      <c r="B576" s="139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  <c r="AP576" s="140"/>
      <c r="AQ576" s="41"/>
      <c r="AR576" s="141"/>
      <c r="AS576" s="117"/>
      <c r="AT576" s="117"/>
      <c r="AU576" s="117"/>
      <c r="AV576" s="142"/>
      <c r="AW576" s="142"/>
      <c r="AX576" s="142"/>
      <c r="AY576" s="142"/>
      <c r="AZ576" s="142"/>
      <c r="BA576" s="142"/>
      <c r="BB576" s="142"/>
      <c r="BC576" s="142"/>
      <c r="BD576" s="142"/>
      <c r="BE576" s="142"/>
      <c r="BF576" s="142"/>
      <c r="BG576" s="142"/>
      <c r="BH576" s="142"/>
      <c r="BI576" s="142"/>
      <c r="BJ576" s="142"/>
      <c r="BK576" s="142"/>
      <c r="BL576" s="142"/>
      <c r="BM576" s="142"/>
      <c r="BN576" s="142"/>
      <c r="BO576" s="142"/>
      <c r="BP576" s="142"/>
      <c r="BQ576" s="142"/>
      <c r="BR576" s="142"/>
      <c r="BS576" s="142"/>
      <c r="BT576" s="142"/>
      <c r="BU576" s="142"/>
      <c r="BV576" s="142"/>
      <c r="BW576" s="142"/>
      <c r="BX576" s="142"/>
      <c r="BY576" s="142"/>
      <c r="BZ576" s="142"/>
      <c r="CA576" s="142"/>
      <c r="CB576" s="142"/>
      <c r="CC576" s="142"/>
      <c r="CD576" s="142"/>
      <c r="CE576" s="142"/>
      <c r="CF576" s="142"/>
      <c r="CG576" s="142"/>
      <c r="CH576" s="142"/>
      <c r="CI576" s="142"/>
      <c r="CJ576" s="142"/>
      <c r="CK576" s="142"/>
      <c r="CL576" s="142"/>
      <c r="CM576" s="142"/>
      <c r="CN576" s="142"/>
      <c r="CO576" s="142"/>
      <c r="CP576" s="142"/>
      <c r="CQ576" s="142"/>
      <c r="CR576" s="142"/>
      <c r="CS576" s="142"/>
      <c r="CT576" s="142"/>
      <c r="CU576" s="142"/>
      <c r="CV576" s="142"/>
      <c r="CW576" s="142"/>
      <c r="CX576" s="142"/>
      <c r="CY576" s="142"/>
      <c r="CZ576" s="142"/>
      <c r="DA576" s="142"/>
      <c r="DB576" s="142"/>
      <c r="DC576" s="142"/>
      <c r="DD576" s="142"/>
      <c r="DE576" s="142"/>
      <c r="DF576" s="142"/>
      <c r="DG576" s="142"/>
      <c r="DH576" s="142"/>
      <c r="DI576" s="142"/>
      <c r="DJ576" s="142"/>
      <c r="DK576" s="142"/>
      <c r="DL576" s="142"/>
      <c r="DM576" s="142"/>
      <c r="EG576" s="41"/>
      <c r="EH576" s="41"/>
      <c r="EI576" s="41"/>
      <c r="EJ576" s="41"/>
      <c r="EK576" s="41"/>
      <c r="EL576" s="41"/>
      <c r="EM576" s="141"/>
      <c r="EN576" s="41"/>
      <c r="EW576" s="41"/>
      <c r="EX576" s="41"/>
    </row>
    <row r="577" spans="1:154" s="143" customFormat="1" x14ac:dyDescent="0.2">
      <c r="A577" s="41"/>
      <c r="B577" s="139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  <c r="AP577" s="140"/>
      <c r="AQ577" s="41"/>
      <c r="AR577" s="141"/>
      <c r="AS577" s="117"/>
      <c r="AT577" s="117"/>
      <c r="AU577" s="117"/>
      <c r="AV577" s="142"/>
      <c r="AW577" s="142"/>
      <c r="AX577" s="142"/>
      <c r="AY577" s="142"/>
      <c r="AZ577" s="142"/>
      <c r="BA577" s="142"/>
      <c r="BB577" s="142"/>
      <c r="BC577" s="142"/>
      <c r="BD577" s="142"/>
      <c r="BE577" s="142"/>
      <c r="BF577" s="142"/>
      <c r="BG577" s="142"/>
      <c r="BH577" s="142"/>
      <c r="BI577" s="142"/>
      <c r="BJ577" s="142"/>
      <c r="BK577" s="142"/>
      <c r="BL577" s="142"/>
      <c r="BM577" s="142"/>
      <c r="BN577" s="142"/>
      <c r="BO577" s="142"/>
      <c r="BP577" s="142"/>
      <c r="BQ577" s="142"/>
      <c r="BR577" s="142"/>
      <c r="BS577" s="142"/>
      <c r="BT577" s="142"/>
      <c r="BU577" s="142"/>
      <c r="BV577" s="142"/>
      <c r="BW577" s="142"/>
      <c r="BX577" s="142"/>
      <c r="BY577" s="142"/>
      <c r="BZ577" s="142"/>
      <c r="CA577" s="142"/>
      <c r="CB577" s="142"/>
      <c r="CC577" s="142"/>
      <c r="CD577" s="142"/>
      <c r="CE577" s="142"/>
      <c r="CF577" s="142"/>
      <c r="CG577" s="142"/>
      <c r="CH577" s="142"/>
      <c r="CI577" s="142"/>
      <c r="CJ577" s="142"/>
      <c r="CK577" s="142"/>
      <c r="CL577" s="142"/>
      <c r="CM577" s="142"/>
      <c r="CN577" s="142"/>
      <c r="CO577" s="142"/>
      <c r="CP577" s="142"/>
      <c r="CQ577" s="142"/>
      <c r="CR577" s="142"/>
      <c r="CS577" s="142"/>
      <c r="CT577" s="142"/>
      <c r="CU577" s="142"/>
      <c r="CV577" s="142"/>
      <c r="CW577" s="142"/>
      <c r="CX577" s="142"/>
      <c r="CY577" s="142"/>
      <c r="CZ577" s="142"/>
      <c r="DA577" s="142"/>
      <c r="DB577" s="142"/>
      <c r="DC577" s="142"/>
      <c r="DD577" s="142"/>
      <c r="DE577" s="142"/>
      <c r="DF577" s="142"/>
      <c r="DG577" s="142"/>
      <c r="DH577" s="142"/>
      <c r="DI577" s="142"/>
      <c r="DJ577" s="142"/>
      <c r="DK577" s="142"/>
      <c r="DL577" s="142"/>
      <c r="DM577" s="142"/>
      <c r="EG577" s="41"/>
      <c r="EH577" s="41"/>
      <c r="EI577" s="41"/>
      <c r="EJ577" s="41"/>
      <c r="EK577" s="41"/>
      <c r="EL577" s="41"/>
      <c r="EM577" s="141"/>
      <c r="EN577" s="41"/>
      <c r="EW577" s="41"/>
      <c r="EX577" s="41"/>
    </row>
    <row r="578" spans="1:154" s="143" customFormat="1" x14ac:dyDescent="0.2">
      <c r="A578" s="41"/>
      <c r="B578" s="139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  <c r="AP578" s="140"/>
      <c r="AQ578" s="41"/>
      <c r="AR578" s="141"/>
      <c r="AS578" s="117"/>
      <c r="AT578" s="117"/>
      <c r="AU578" s="117"/>
      <c r="AV578" s="142"/>
      <c r="AW578" s="142"/>
      <c r="AX578" s="142"/>
      <c r="AY578" s="142"/>
      <c r="AZ578" s="142"/>
      <c r="BA578" s="142"/>
      <c r="BB578" s="142"/>
      <c r="BC578" s="142"/>
      <c r="BD578" s="142"/>
      <c r="BE578" s="142"/>
      <c r="BF578" s="142"/>
      <c r="BG578" s="142"/>
      <c r="BH578" s="142"/>
      <c r="BI578" s="142"/>
      <c r="BJ578" s="142"/>
      <c r="BK578" s="142"/>
      <c r="BL578" s="142"/>
      <c r="BM578" s="142"/>
      <c r="BN578" s="142"/>
      <c r="BO578" s="142"/>
      <c r="BP578" s="142"/>
      <c r="BQ578" s="142"/>
      <c r="BR578" s="142"/>
      <c r="BS578" s="142"/>
      <c r="BT578" s="142"/>
      <c r="BU578" s="142"/>
      <c r="BV578" s="142"/>
      <c r="BW578" s="142"/>
      <c r="BX578" s="142"/>
      <c r="BY578" s="142"/>
      <c r="BZ578" s="142"/>
      <c r="CA578" s="142"/>
      <c r="CB578" s="142"/>
      <c r="CC578" s="142"/>
      <c r="CD578" s="142"/>
      <c r="CE578" s="142"/>
      <c r="CF578" s="142"/>
      <c r="CG578" s="142"/>
      <c r="CH578" s="142"/>
      <c r="CI578" s="142"/>
      <c r="CJ578" s="142"/>
      <c r="CK578" s="142"/>
      <c r="CL578" s="142"/>
      <c r="CM578" s="142"/>
      <c r="CN578" s="142"/>
      <c r="CO578" s="142"/>
      <c r="CP578" s="142"/>
      <c r="CQ578" s="142"/>
      <c r="CR578" s="142"/>
      <c r="CS578" s="142"/>
      <c r="CT578" s="142"/>
      <c r="CU578" s="142"/>
      <c r="CV578" s="142"/>
      <c r="CW578" s="142"/>
      <c r="CX578" s="142"/>
      <c r="CY578" s="142"/>
      <c r="CZ578" s="142"/>
      <c r="DA578" s="142"/>
      <c r="DB578" s="142"/>
      <c r="DC578" s="142"/>
      <c r="DD578" s="142"/>
      <c r="DE578" s="142"/>
      <c r="DF578" s="142"/>
      <c r="DG578" s="142"/>
      <c r="DH578" s="142"/>
      <c r="DI578" s="142"/>
      <c r="DJ578" s="142"/>
      <c r="DK578" s="142"/>
      <c r="DL578" s="142"/>
      <c r="DM578" s="142"/>
      <c r="EG578" s="41"/>
      <c r="EH578" s="41"/>
      <c r="EI578" s="41"/>
      <c r="EJ578" s="41"/>
      <c r="EK578" s="41"/>
      <c r="EL578" s="41"/>
      <c r="EM578" s="141"/>
      <c r="EN578" s="41"/>
      <c r="EW578" s="41"/>
      <c r="EX578" s="41"/>
    </row>
    <row r="579" spans="1:154" s="143" customFormat="1" x14ac:dyDescent="0.2">
      <c r="A579" s="41"/>
      <c r="B579" s="139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  <c r="AP579" s="140"/>
      <c r="AQ579" s="41"/>
      <c r="AR579" s="141"/>
      <c r="AS579" s="117"/>
      <c r="AT579" s="117"/>
      <c r="AU579" s="117"/>
      <c r="AV579" s="142"/>
      <c r="AW579" s="142"/>
      <c r="AX579" s="142"/>
      <c r="AY579" s="142"/>
      <c r="AZ579" s="142"/>
      <c r="BA579" s="142"/>
      <c r="BB579" s="142"/>
      <c r="BC579" s="142"/>
      <c r="BD579" s="142"/>
      <c r="BE579" s="142"/>
      <c r="BF579" s="142"/>
      <c r="BG579" s="142"/>
      <c r="BH579" s="142"/>
      <c r="BI579" s="142"/>
      <c r="BJ579" s="142"/>
      <c r="BK579" s="142"/>
      <c r="BL579" s="142"/>
      <c r="BM579" s="142"/>
      <c r="BN579" s="142"/>
      <c r="BO579" s="142"/>
      <c r="BP579" s="142"/>
      <c r="BQ579" s="142"/>
      <c r="BR579" s="142"/>
      <c r="BS579" s="142"/>
      <c r="BT579" s="142"/>
      <c r="BU579" s="142"/>
      <c r="BV579" s="142"/>
      <c r="BW579" s="142"/>
      <c r="BX579" s="142"/>
      <c r="BY579" s="142"/>
      <c r="BZ579" s="142"/>
      <c r="CA579" s="142"/>
      <c r="CB579" s="142"/>
      <c r="CC579" s="142"/>
      <c r="CD579" s="142"/>
      <c r="CE579" s="142"/>
      <c r="CF579" s="142"/>
      <c r="CG579" s="142"/>
      <c r="CH579" s="142"/>
      <c r="CI579" s="142"/>
      <c r="CJ579" s="142"/>
      <c r="CK579" s="142"/>
      <c r="CL579" s="142"/>
      <c r="CM579" s="142"/>
      <c r="CN579" s="142"/>
      <c r="CO579" s="142"/>
      <c r="CP579" s="142"/>
      <c r="CQ579" s="142"/>
      <c r="CR579" s="142"/>
      <c r="CS579" s="142"/>
      <c r="CT579" s="142"/>
      <c r="CU579" s="142"/>
      <c r="CV579" s="142"/>
      <c r="CW579" s="142"/>
      <c r="CX579" s="142"/>
      <c r="CY579" s="142"/>
      <c r="CZ579" s="142"/>
      <c r="DA579" s="142"/>
      <c r="DB579" s="142"/>
      <c r="DC579" s="142"/>
      <c r="DD579" s="142"/>
      <c r="DE579" s="142"/>
      <c r="DF579" s="142"/>
      <c r="DG579" s="142"/>
      <c r="DH579" s="142"/>
      <c r="DI579" s="142"/>
      <c r="DJ579" s="142"/>
      <c r="DK579" s="142"/>
      <c r="DL579" s="142"/>
      <c r="DM579" s="142"/>
      <c r="EG579" s="41"/>
      <c r="EH579" s="41"/>
      <c r="EI579" s="41"/>
      <c r="EJ579" s="41"/>
      <c r="EK579" s="41"/>
      <c r="EL579" s="41"/>
      <c r="EM579" s="141"/>
      <c r="EN579" s="41"/>
      <c r="EW579" s="41"/>
      <c r="EX579" s="41"/>
    </row>
    <row r="580" spans="1:154" s="143" customFormat="1" x14ac:dyDescent="0.2">
      <c r="A580" s="41"/>
      <c r="B580" s="139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  <c r="AP580" s="140"/>
      <c r="AQ580" s="41"/>
      <c r="AR580" s="141"/>
      <c r="AS580" s="117"/>
      <c r="AT580" s="117"/>
      <c r="AU580" s="117"/>
      <c r="AV580" s="142"/>
      <c r="AW580" s="142"/>
      <c r="AX580" s="142"/>
      <c r="AY580" s="142"/>
      <c r="AZ580" s="142"/>
      <c r="BA580" s="142"/>
      <c r="BB580" s="142"/>
      <c r="BC580" s="142"/>
      <c r="BD580" s="142"/>
      <c r="BE580" s="142"/>
      <c r="BF580" s="142"/>
      <c r="BG580" s="142"/>
      <c r="BH580" s="142"/>
      <c r="BI580" s="142"/>
      <c r="BJ580" s="142"/>
      <c r="BK580" s="142"/>
      <c r="BL580" s="142"/>
      <c r="BM580" s="142"/>
      <c r="BN580" s="142"/>
      <c r="BO580" s="142"/>
      <c r="BP580" s="142"/>
      <c r="BQ580" s="142"/>
      <c r="BR580" s="142"/>
      <c r="BS580" s="142"/>
      <c r="BT580" s="142"/>
      <c r="BU580" s="142"/>
      <c r="BV580" s="142"/>
      <c r="BW580" s="142"/>
      <c r="BX580" s="142"/>
      <c r="BY580" s="142"/>
      <c r="BZ580" s="142"/>
      <c r="CA580" s="142"/>
      <c r="CB580" s="142"/>
      <c r="CC580" s="142"/>
      <c r="CD580" s="142"/>
      <c r="CE580" s="142"/>
      <c r="CF580" s="142"/>
      <c r="CG580" s="142"/>
      <c r="CH580" s="142"/>
      <c r="CI580" s="142"/>
      <c r="CJ580" s="142"/>
      <c r="CK580" s="142"/>
      <c r="CL580" s="142"/>
      <c r="CM580" s="142"/>
      <c r="CN580" s="142"/>
      <c r="CO580" s="142"/>
      <c r="CP580" s="142"/>
      <c r="CQ580" s="142"/>
      <c r="CR580" s="142"/>
      <c r="CS580" s="142"/>
      <c r="CT580" s="142"/>
      <c r="CU580" s="142"/>
      <c r="CV580" s="142"/>
      <c r="CW580" s="142"/>
      <c r="CX580" s="142"/>
      <c r="CY580" s="142"/>
      <c r="CZ580" s="142"/>
      <c r="DA580" s="142"/>
      <c r="DB580" s="142"/>
      <c r="DC580" s="142"/>
      <c r="DD580" s="142"/>
      <c r="DE580" s="142"/>
      <c r="DF580" s="142"/>
      <c r="DG580" s="142"/>
      <c r="DH580" s="142"/>
      <c r="DI580" s="142"/>
      <c r="DJ580" s="142"/>
      <c r="DK580" s="142"/>
      <c r="DL580" s="142"/>
      <c r="DM580" s="142"/>
      <c r="EG580" s="41"/>
      <c r="EH580" s="41"/>
      <c r="EI580" s="41"/>
      <c r="EJ580" s="41"/>
      <c r="EK580" s="41"/>
      <c r="EL580" s="41"/>
      <c r="EM580" s="141"/>
      <c r="EN580" s="41"/>
      <c r="EW580" s="41"/>
      <c r="EX580" s="41"/>
    </row>
    <row r="581" spans="1:154" s="143" customFormat="1" x14ac:dyDescent="0.2">
      <c r="A581" s="41"/>
      <c r="B581" s="139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  <c r="AP581" s="140"/>
      <c r="AQ581" s="41"/>
      <c r="AR581" s="141"/>
      <c r="AS581" s="117"/>
      <c r="AT581" s="117"/>
      <c r="AU581" s="117"/>
      <c r="AV581" s="142"/>
      <c r="AW581" s="142"/>
      <c r="AX581" s="142"/>
      <c r="AY581" s="142"/>
      <c r="AZ581" s="142"/>
      <c r="BA581" s="142"/>
      <c r="BB581" s="142"/>
      <c r="BC581" s="142"/>
      <c r="BD581" s="142"/>
      <c r="BE581" s="142"/>
      <c r="BF581" s="142"/>
      <c r="BG581" s="142"/>
      <c r="BH581" s="142"/>
      <c r="BI581" s="142"/>
      <c r="BJ581" s="142"/>
      <c r="BK581" s="142"/>
      <c r="BL581" s="142"/>
      <c r="BM581" s="142"/>
      <c r="BN581" s="142"/>
      <c r="BO581" s="142"/>
      <c r="BP581" s="142"/>
      <c r="BQ581" s="142"/>
      <c r="BR581" s="142"/>
      <c r="BS581" s="142"/>
      <c r="BT581" s="142"/>
      <c r="BU581" s="142"/>
      <c r="BV581" s="142"/>
      <c r="BW581" s="142"/>
      <c r="BX581" s="142"/>
      <c r="BY581" s="142"/>
      <c r="BZ581" s="142"/>
      <c r="CA581" s="142"/>
      <c r="CB581" s="142"/>
      <c r="CC581" s="142"/>
      <c r="CD581" s="142"/>
      <c r="CE581" s="142"/>
      <c r="CF581" s="142"/>
      <c r="CG581" s="142"/>
      <c r="CH581" s="142"/>
      <c r="CI581" s="142"/>
      <c r="CJ581" s="142"/>
      <c r="CK581" s="142"/>
      <c r="CL581" s="142"/>
      <c r="CM581" s="142"/>
      <c r="CN581" s="142"/>
      <c r="CO581" s="142"/>
      <c r="CP581" s="142"/>
      <c r="CQ581" s="142"/>
      <c r="CR581" s="142"/>
      <c r="CS581" s="142"/>
      <c r="CT581" s="142"/>
      <c r="CU581" s="142"/>
      <c r="CV581" s="142"/>
      <c r="CW581" s="142"/>
      <c r="CX581" s="142"/>
      <c r="CY581" s="142"/>
      <c r="CZ581" s="142"/>
      <c r="DA581" s="142"/>
      <c r="DB581" s="142"/>
      <c r="DC581" s="142"/>
      <c r="DD581" s="142"/>
      <c r="DE581" s="142"/>
      <c r="DF581" s="142"/>
      <c r="DG581" s="142"/>
      <c r="DH581" s="142"/>
      <c r="DI581" s="142"/>
      <c r="DJ581" s="142"/>
      <c r="DK581" s="142"/>
      <c r="DL581" s="142"/>
      <c r="DM581" s="142"/>
      <c r="EG581" s="41"/>
      <c r="EH581" s="41"/>
      <c r="EI581" s="41"/>
      <c r="EJ581" s="41"/>
      <c r="EK581" s="41"/>
      <c r="EL581" s="41"/>
      <c r="EM581" s="141"/>
      <c r="EN581" s="41"/>
      <c r="EW581" s="41"/>
      <c r="EX581" s="41"/>
    </row>
    <row r="582" spans="1:154" s="143" customFormat="1" x14ac:dyDescent="0.2">
      <c r="A582" s="41"/>
      <c r="B582" s="139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140"/>
      <c r="AQ582" s="41"/>
      <c r="AR582" s="141"/>
      <c r="AS582" s="117"/>
      <c r="AT582" s="117"/>
      <c r="AU582" s="117"/>
      <c r="AV582" s="142"/>
      <c r="AW582" s="142"/>
      <c r="AX582" s="142"/>
      <c r="AY582" s="142"/>
      <c r="AZ582" s="142"/>
      <c r="BA582" s="142"/>
      <c r="BB582" s="142"/>
      <c r="BC582" s="142"/>
      <c r="BD582" s="142"/>
      <c r="BE582" s="142"/>
      <c r="BF582" s="142"/>
      <c r="BG582" s="142"/>
      <c r="BH582" s="142"/>
      <c r="BI582" s="142"/>
      <c r="BJ582" s="142"/>
      <c r="BK582" s="142"/>
      <c r="BL582" s="142"/>
      <c r="BM582" s="142"/>
      <c r="BN582" s="142"/>
      <c r="BO582" s="142"/>
      <c r="BP582" s="142"/>
      <c r="BQ582" s="142"/>
      <c r="BR582" s="142"/>
      <c r="BS582" s="142"/>
      <c r="BT582" s="142"/>
      <c r="BU582" s="142"/>
      <c r="BV582" s="142"/>
      <c r="BW582" s="142"/>
      <c r="BX582" s="142"/>
      <c r="BY582" s="142"/>
      <c r="BZ582" s="142"/>
      <c r="CA582" s="142"/>
      <c r="CB582" s="142"/>
      <c r="CC582" s="142"/>
      <c r="CD582" s="142"/>
      <c r="CE582" s="142"/>
      <c r="CF582" s="142"/>
      <c r="CG582" s="142"/>
      <c r="CH582" s="142"/>
      <c r="CI582" s="142"/>
      <c r="CJ582" s="142"/>
      <c r="CK582" s="142"/>
      <c r="CL582" s="142"/>
      <c r="CM582" s="142"/>
      <c r="CN582" s="142"/>
      <c r="CO582" s="142"/>
      <c r="CP582" s="142"/>
      <c r="CQ582" s="142"/>
      <c r="CR582" s="142"/>
      <c r="CS582" s="142"/>
      <c r="CT582" s="142"/>
      <c r="CU582" s="142"/>
      <c r="CV582" s="142"/>
      <c r="CW582" s="142"/>
      <c r="CX582" s="142"/>
      <c r="CY582" s="142"/>
      <c r="CZ582" s="142"/>
      <c r="DA582" s="142"/>
      <c r="DB582" s="142"/>
      <c r="DC582" s="142"/>
      <c r="DD582" s="142"/>
      <c r="DE582" s="142"/>
      <c r="DF582" s="142"/>
      <c r="DG582" s="142"/>
      <c r="DH582" s="142"/>
      <c r="DI582" s="142"/>
      <c r="DJ582" s="142"/>
      <c r="DK582" s="142"/>
      <c r="DL582" s="142"/>
      <c r="DM582" s="142"/>
      <c r="EG582" s="41"/>
      <c r="EH582" s="41"/>
      <c r="EI582" s="41"/>
      <c r="EJ582" s="41"/>
      <c r="EK582" s="41"/>
      <c r="EL582" s="41"/>
      <c r="EM582" s="141"/>
      <c r="EN582" s="41"/>
      <c r="EW582" s="41"/>
      <c r="EX582" s="41"/>
    </row>
    <row r="583" spans="1:154" s="143" customFormat="1" x14ac:dyDescent="0.2">
      <c r="A583" s="41"/>
      <c r="B583" s="139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140"/>
      <c r="AQ583" s="41"/>
      <c r="AR583" s="141"/>
      <c r="AS583" s="117"/>
      <c r="AT583" s="117"/>
      <c r="AU583" s="117"/>
      <c r="AV583" s="142"/>
      <c r="AW583" s="142"/>
      <c r="AX583" s="142"/>
      <c r="AY583" s="142"/>
      <c r="AZ583" s="142"/>
      <c r="BA583" s="142"/>
      <c r="BB583" s="142"/>
      <c r="BC583" s="142"/>
      <c r="BD583" s="142"/>
      <c r="BE583" s="142"/>
      <c r="BF583" s="142"/>
      <c r="BG583" s="142"/>
      <c r="BH583" s="142"/>
      <c r="BI583" s="142"/>
      <c r="BJ583" s="142"/>
      <c r="BK583" s="142"/>
      <c r="BL583" s="142"/>
      <c r="BM583" s="142"/>
      <c r="BN583" s="142"/>
      <c r="BO583" s="142"/>
      <c r="BP583" s="142"/>
      <c r="BQ583" s="142"/>
      <c r="BR583" s="142"/>
      <c r="BS583" s="142"/>
      <c r="BT583" s="142"/>
      <c r="BU583" s="142"/>
      <c r="BV583" s="142"/>
      <c r="BW583" s="142"/>
      <c r="BX583" s="142"/>
      <c r="BY583" s="142"/>
      <c r="BZ583" s="142"/>
      <c r="CA583" s="142"/>
      <c r="CB583" s="142"/>
      <c r="CC583" s="142"/>
      <c r="CD583" s="142"/>
      <c r="CE583" s="142"/>
      <c r="CF583" s="142"/>
      <c r="CG583" s="142"/>
      <c r="CH583" s="142"/>
      <c r="CI583" s="142"/>
      <c r="CJ583" s="142"/>
      <c r="CK583" s="142"/>
      <c r="CL583" s="142"/>
      <c r="CM583" s="142"/>
      <c r="CN583" s="142"/>
      <c r="CO583" s="142"/>
      <c r="CP583" s="142"/>
      <c r="CQ583" s="142"/>
      <c r="CR583" s="142"/>
      <c r="CS583" s="142"/>
      <c r="CT583" s="142"/>
      <c r="CU583" s="142"/>
      <c r="CV583" s="142"/>
      <c r="CW583" s="142"/>
      <c r="CX583" s="142"/>
      <c r="CY583" s="142"/>
      <c r="CZ583" s="142"/>
      <c r="DA583" s="142"/>
      <c r="DB583" s="142"/>
      <c r="DC583" s="142"/>
      <c r="DD583" s="142"/>
      <c r="DE583" s="142"/>
      <c r="DF583" s="142"/>
      <c r="DG583" s="142"/>
      <c r="DH583" s="142"/>
      <c r="DI583" s="142"/>
      <c r="DJ583" s="142"/>
      <c r="DK583" s="142"/>
      <c r="DL583" s="142"/>
      <c r="DM583" s="142"/>
      <c r="EG583" s="41"/>
      <c r="EH583" s="41"/>
      <c r="EI583" s="41"/>
      <c r="EJ583" s="41"/>
      <c r="EK583" s="41"/>
      <c r="EL583" s="41"/>
      <c r="EM583" s="141"/>
      <c r="EN583" s="41"/>
      <c r="EW583" s="41"/>
      <c r="EX583" s="41"/>
    </row>
    <row r="584" spans="1:154" s="143" customFormat="1" x14ac:dyDescent="0.2">
      <c r="A584" s="41"/>
      <c r="B584" s="139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140"/>
      <c r="AQ584" s="41"/>
      <c r="AR584" s="141"/>
      <c r="AS584" s="117"/>
      <c r="AT584" s="117"/>
      <c r="AU584" s="117"/>
      <c r="AV584" s="142"/>
      <c r="AW584" s="142"/>
      <c r="AX584" s="142"/>
      <c r="AY584" s="142"/>
      <c r="AZ584" s="142"/>
      <c r="BA584" s="142"/>
      <c r="BB584" s="142"/>
      <c r="BC584" s="142"/>
      <c r="BD584" s="142"/>
      <c r="BE584" s="142"/>
      <c r="BF584" s="142"/>
      <c r="BG584" s="142"/>
      <c r="BH584" s="142"/>
      <c r="BI584" s="142"/>
      <c r="BJ584" s="142"/>
      <c r="BK584" s="142"/>
      <c r="BL584" s="142"/>
      <c r="BM584" s="142"/>
      <c r="BN584" s="142"/>
      <c r="BO584" s="142"/>
      <c r="BP584" s="142"/>
      <c r="BQ584" s="142"/>
      <c r="BR584" s="142"/>
      <c r="BS584" s="142"/>
      <c r="BT584" s="142"/>
      <c r="BU584" s="142"/>
      <c r="BV584" s="142"/>
      <c r="BW584" s="142"/>
      <c r="BX584" s="142"/>
      <c r="BY584" s="142"/>
      <c r="BZ584" s="142"/>
      <c r="CA584" s="142"/>
      <c r="CB584" s="142"/>
      <c r="CC584" s="142"/>
      <c r="CD584" s="142"/>
      <c r="CE584" s="142"/>
      <c r="CF584" s="142"/>
      <c r="CG584" s="142"/>
      <c r="CH584" s="142"/>
      <c r="CI584" s="142"/>
      <c r="CJ584" s="142"/>
      <c r="CK584" s="142"/>
      <c r="CL584" s="142"/>
      <c r="CM584" s="142"/>
      <c r="CN584" s="142"/>
      <c r="CO584" s="142"/>
      <c r="CP584" s="142"/>
      <c r="CQ584" s="142"/>
      <c r="CR584" s="142"/>
      <c r="CS584" s="142"/>
      <c r="CT584" s="142"/>
      <c r="CU584" s="142"/>
      <c r="CV584" s="142"/>
      <c r="CW584" s="142"/>
      <c r="CX584" s="142"/>
      <c r="CY584" s="142"/>
      <c r="CZ584" s="142"/>
      <c r="DA584" s="142"/>
      <c r="DB584" s="142"/>
      <c r="DC584" s="142"/>
      <c r="DD584" s="142"/>
      <c r="DE584" s="142"/>
      <c r="DF584" s="142"/>
      <c r="DG584" s="142"/>
      <c r="DH584" s="142"/>
      <c r="DI584" s="142"/>
      <c r="DJ584" s="142"/>
      <c r="DK584" s="142"/>
      <c r="DL584" s="142"/>
      <c r="DM584" s="142"/>
      <c r="EG584" s="41"/>
      <c r="EH584" s="41"/>
      <c r="EI584" s="41"/>
      <c r="EJ584" s="41"/>
      <c r="EK584" s="41"/>
      <c r="EL584" s="41"/>
      <c r="EM584" s="141"/>
      <c r="EN584" s="41"/>
      <c r="EW584" s="41"/>
      <c r="EX584" s="41"/>
    </row>
    <row r="585" spans="1:154" s="143" customFormat="1" x14ac:dyDescent="0.2">
      <c r="A585" s="41"/>
      <c r="B585" s="139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140"/>
      <c r="AQ585" s="41"/>
      <c r="AR585" s="141"/>
      <c r="AS585" s="117"/>
      <c r="AT585" s="117"/>
      <c r="AU585" s="117"/>
      <c r="AV585" s="142"/>
      <c r="AW585" s="142"/>
      <c r="AX585" s="142"/>
      <c r="AY585" s="142"/>
      <c r="AZ585" s="142"/>
      <c r="BA585" s="142"/>
      <c r="BB585" s="142"/>
      <c r="BC585" s="142"/>
      <c r="BD585" s="142"/>
      <c r="BE585" s="142"/>
      <c r="BF585" s="142"/>
      <c r="BG585" s="142"/>
      <c r="BH585" s="142"/>
      <c r="BI585" s="142"/>
      <c r="BJ585" s="142"/>
      <c r="BK585" s="142"/>
      <c r="BL585" s="142"/>
      <c r="BM585" s="142"/>
      <c r="BN585" s="142"/>
      <c r="BO585" s="142"/>
      <c r="BP585" s="142"/>
      <c r="BQ585" s="142"/>
      <c r="BR585" s="142"/>
      <c r="BS585" s="142"/>
      <c r="BT585" s="142"/>
      <c r="BU585" s="142"/>
      <c r="BV585" s="142"/>
      <c r="BW585" s="142"/>
      <c r="BX585" s="142"/>
      <c r="BY585" s="142"/>
      <c r="BZ585" s="142"/>
      <c r="CA585" s="142"/>
      <c r="CB585" s="142"/>
      <c r="CC585" s="142"/>
      <c r="CD585" s="142"/>
      <c r="CE585" s="142"/>
      <c r="CF585" s="142"/>
      <c r="CG585" s="142"/>
      <c r="CH585" s="142"/>
      <c r="CI585" s="142"/>
      <c r="CJ585" s="142"/>
      <c r="CK585" s="142"/>
      <c r="CL585" s="142"/>
      <c r="CM585" s="142"/>
      <c r="CN585" s="142"/>
      <c r="CO585" s="142"/>
      <c r="CP585" s="142"/>
      <c r="CQ585" s="142"/>
      <c r="CR585" s="142"/>
      <c r="CS585" s="142"/>
      <c r="CT585" s="142"/>
      <c r="CU585" s="142"/>
      <c r="CV585" s="142"/>
      <c r="CW585" s="142"/>
      <c r="CX585" s="142"/>
      <c r="CY585" s="142"/>
      <c r="CZ585" s="142"/>
      <c r="DA585" s="142"/>
      <c r="DB585" s="142"/>
      <c r="DC585" s="142"/>
      <c r="DD585" s="142"/>
      <c r="DE585" s="142"/>
      <c r="DF585" s="142"/>
      <c r="DG585" s="142"/>
      <c r="DH585" s="142"/>
      <c r="DI585" s="142"/>
      <c r="DJ585" s="142"/>
      <c r="DK585" s="142"/>
      <c r="DL585" s="142"/>
      <c r="DM585" s="142"/>
      <c r="EG585" s="41"/>
      <c r="EH585" s="41"/>
      <c r="EI585" s="41"/>
      <c r="EJ585" s="41"/>
      <c r="EK585" s="41"/>
      <c r="EL585" s="41"/>
      <c r="EM585" s="141"/>
      <c r="EN585" s="41"/>
      <c r="EW585" s="41"/>
      <c r="EX585" s="41"/>
    </row>
    <row r="586" spans="1:154" s="143" customFormat="1" x14ac:dyDescent="0.2">
      <c r="A586" s="41"/>
      <c r="B586" s="139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  <c r="AP586" s="140"/>
      <c r="AQ586" s="41"/>
      <c r="AR586" s="141"/>
      <c r="AS586" s="117"/>
      <c r="AT586" s="117"/>
      <c r="AU586" s="117"/>
      <c r="AV586" s="142"/>
      <c r="AW586" s="142"/>
      <c r="AX586" s="142"/>
      <c r="AY586" s="142"/>
      <c r="AZ586" s="142"/>
      <c r="BA586" s="142"/>
      <c r="BB586" s="142"/>
      <c r="BC586" s="142"/>
      <c r="BD586" s="142"/>
      <c r="BE586" s="142"/>
      <c r="BF586" s="142"/>
      <c r="BG586" s="142"/>
      <c r="BH586" s="142"/>
      <c r="BI586" s="142"/>
      <c r="BJ586" s="142"/>
      <c r="BK586" s="142"/>
      <c r="BL586" s="142"/>
      <c r="BM586" s="142"/>
      <c r="BN586" s="142"/>
      <c r="BO586" s="142"/>
      <c r="BP586" s="142"/>
      <c r="BQ586" s="142"/>
      <c r="BR586" s="142"/>
      <c r="BS586" s="142"/>
      <c r="BT586" s="142"/>
      <c r="BU586" s="142"/>
      <c r="BV586" s="142"/>
      <c r="BW586" s="142"/>
      <c r="BX586" s="142"/>
      <c r="BY586" s="142"/>
      <c r="BZ586" s="142"/>
      <c r="CA586" s="142"/>
      <c r="CB586" s="142"/>
      <c r="CC586" s="142"/>
      <c r="CD586" s="142"/>
      <c r="CE586" s="142"/>
      <c r="CF586" s="142"/>
      <c r="CG586" s="142"/>
      <c r="CH586" s="142"/>
      <c r="CI586" s="142"/>
      <c r="CJ586" s="142"/>
      <c r="CK586" s="142"/>
      <c r="CL586" s="142"/>
      <c r="CM586" s="142"/>
      <c r="CN586" s="142"/>
      <c r="CO586" s="142"/>
      <c r="CP586" s="142"/>
      <c r="CQ586" s="142"/>
      <c r="CR586" s="142"/>
      <c r="CS586" s="142"/>
      <c r="CT586" s="142"/>
      <c r="CU586" s="142"/>
      <c r="CV586" s="142"/>
      <c r="CW586" s="142"/>
      <c r="CX586" s="142"/>
      <c r="CY586" s="142"/>
      <c r="CZ586" s="142"/>
      <c r="DA586" s="142"/>
      <c r="DB586" s="142"/>
      <c r="DC586" s="142"/>
      <c r="DD586" s="142"/>
      <c r="DE586" s="142"/>
      <c r="DF586" s="142"/>
      <c r="DG586" s="142"/>
      <c r="DH586" s="142"/>
      <c r="DI586" s="142"/>
      <c r="DJ586" s="142"/>
      <c r="DK586" s="142"/>
      <c r="DL586" s="142"/>
      <c r="DM586" s="142"/>
      <c r="EG586" s="41"/>
      <c r="EH586" s="41"/>
      <c r="EI586" s="41"/>
      <c r="EJ586" s="41"/>
      <c r="EK586" s="41"/>
      <c r="EL586" s="41"/>
      <c r="EM586" s="141"/>
      <c r="EN586" s="41"/>
      <c r="EW586" s="41"/>
      <c r="EX586" s="41"/>
    </row>
    <row r="587" spans="1:154" s="143" customFormat="1" x14ac:dyDescent="0.2">
      <c r="A587" s="41"/>
      <c r="B587" s="139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140"/>
      <c r="AQ587" s="41"/>
      <c r="AR587" s="141"/>
      <c r="AS587" s="117"/>
      <c r="AT587" s="117"/>
      <c r="AU587" s="117"/>
      <c r="AV587" s="142"/>
      <c r="AW587" s="142"/>
      <c r="AX587" s="142"/>
      <c r="AY587" s="142"/>
      <c r="AZ587" s="142"/>
      <c r="BA587" s="142"/>
      <c r="BB587" s="142"/>
      <c r="BC587" s="142"/>
      <c r="BD587" s="142"/>
      <c r="BE587" s="142"/>
      <c r="BF587" s="142"/>
      <c r="BG587" s="142"/>
      <c r="BH587" s="142"/>
      <c r="BI587" s="142"/>
      <c r="BJ587" s="142"/>
      <c r="BK587" s="142"/>
      <c r="BL587" s="142"/>
      <c r="BM587" s="142"/>
      <c r="BN587" s="142"/>
      <c r="BO587" s="142"/>
      <c r="BP587" s="142"/>
      <c r="BQ587" s="142"/>
      <c r="BR587" s="142"/>
      <c r="BS587" s="142"/>
      <c r="BT587" s="142"/>
      <c r="BU587" s="142"/>
      <c r="BV587" s="142"/>
      <c r="BW587" s="142"/>
      <c r="BX587" s="142"/>
      <c r="BY587" s="142"/>
      <c r="BZ587" s="142"/>
      <c r="CA587" s="142"/>
      <c r="CB587" s="142"/>
      <c r="CC587" s="142"/>
      <c r="CD587" s="142"/>
      <c r="CE587" s="142"/>
      <c r="CF587" s="142"/>
      <c r="CG587" s="142"/>
      <c r="CH587" s="142"/>
      <c r="CI587" s="142"/>
      <c r="CJ587" s="142"/>
      <c r="CK587" s="142"/>
      <c r="CL587" s="142"/>
      <c r="CM587" s="142"/>
      <c r="CN587" s="142"/>
      <c r="CO587" s="142"/>
      <c r="CP587" s="142"/>
      <c r="CQ587" s="142"/>
      <c r="CR587" s="142"/>
      <c r="CS587" s="142"/>
      <c r="CT587" s="142"/>
      <c r="CU587" s="142"/>
      <c r="CV587" s="142"/>
      <c r="CW587" s="142"/>
      <c r="CX587" s="142"/>
      <c r="CY587" s="142"/>
      <c r="CZ587" s="142"/>
      <c r="DA587" s="142"/>
      <c r="DB587" s="142"/>
      <c r="DC587" s="142"/>
      <c r="DD587" s="142"/>
      <c r="DE587" s="142"/>
      <c r="DF587" s="142"/>
      <c r="DG587" s="142"/>
      <c r="DH587" s="142"/>
      <c r="DI587" s="142"/>
      <c r="DJ587" s="142"/>
      <c r="DK587" s="142"/>
      <c r="DL587" s="142"/>
      <c r="DM587" s="142"/>
      <c r="EG587" s="41"/>
      <c r="EH587" s="41"/>
      <c r="EI587" s="41"/>
      <c r="EJ587" s="41"/>
      <c r="EK587" s="41"/>
      <c r="EL587" s="41"/>
      <c r="EM587" s="141"/>
      <c r="EN587" s="41"/>
      <c r="EW587" s="41"/>
      <c r="EX587" s="41"/>
    </row>
    <row r="588" spans="1:154" s="143" customFormat="1" x14ac:dyDescent="0.2">
      <c r="A588" s="41"/>
      <c r="B588" s="139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  <c r="AP588" s="140"/>
      <c r="AQ588" s="41"/>
      <c r="AR588" s="141"/>
      <c r="AS588" s="117"/>
      <c r="AT588" s="117"/>
      <c r="AU588" s="117"/>
      <c r="AV588" s="142"/>
      <c r="AW588" s="142"/>
      <c r="AX588" s="142"/>
      <c r="AY588" s="142"/>
      <c r="AZ588" s="142"/>
      <c r="BA588" s="142"/>
      <c r="BB588" s="142"/>
      <c r="BC588" s="142"/>
      <c r="BD588" s="142"/>
      <c r="BE588" s="142"/>
      <c r="BF588" s="142"/>
      <c r="BG588" s="142"/>
      <c r="BH588" s="142"/>
      <c r="BI588" s="142"/>
      <c r="BJ588" s="142"/>
      <c r="BK588" s="142"/>
      <c r="BL588" s="142"/>
      <c r="BM588" s="142"/>
      <c r="BN588" s="142"/>
      <c r="BO588" s="142"/>
      <c r="BP588" s="142"/>
      <c r="BQ588" s="142"/>
      <c r="BR588" s="142"/>
      <c r="BS588" s="142"/>
      <c r="BT588" s="142"/>
      <c r="BU588" s="142"/>
      <c r="BV588" s="142"/>
      <c r="BW588" s="142"/>
      <c r="BX588" s="142"/>
      <c r="BY588" s="142"/>
      <c r="BZ588" s="142"/>
      <c r="CA588" s="142"/>
      <c r="CB588" s="142"/>
      <c r="CC588" s="142"/>
      <c r="CD588" s="142"/>
      <c r="CE588" s="142"/>
      <c r="CF588" s="142"/>
      <c r="CG588" s="142"/>
      <c r="CH588" s="142"/>
      <c r="CI588" s="142"/>
      <c r="CJ588" s="142"/>
      <c r="CK588" s="142"/>
      <c r="CL588" s="142"/>
      <c r="CM588" s="142"/>
      <c r="CN588" s="142"/>
      <c r="CO588" s="142"/>
      <c r="CP588" s="142"/>
      <c r="CQ588" s="142"/>
      <c r="CR588" s="142"/>
      <c r="CS588" s="142"/>
      <c r="CT588" s="142"/>
      <c r="CU588" s="142"/>
      <c r="CV588" s="142"/>
      <c r="CW588" s="142"/>
      <c r="CX588" s="142"/>
      <c r="CY588" s="142"/>
      <c r="CZ588" s="142"/>
      <c r="DA588" s="142"/>
      <c r="DB588" s="142"/>
      <c r="DC588" s="142"/>
      <c r="DD588" s="142"/>
      <c r="DE588" s="142"/>
      <c r="DF588" s="142"/>
      <c r="DG588" s="142"/>
      <c r="DH588" s="142"/>
      <c r="DI588" s="142"/>
      <c r="DJ588" s="142"/>
      <c r="DK588" s="142"/>
      <c r="DL588" s="142"/>
      <c r="DM588" s="142"/>
      <c r="EG588" s="41"/>
      <c r="EH588" s="41"/>
      <c r="EI588" s="41"/>
      <c r="EJ588" s="41"/>
      <c r="EK588" s="41"/>
      <c r="EL588" s="41"/>
      <c r="EM588" s="141"/>
      <c r="EN588" s="41"/>
      <c r="EW588" s="41"/>
      <c r="EX588" s="41"/>
    </row>
    <row r="589" spans="1:154" s="143" customFormat="1" x14ac:dyDescent="0.2">
      <c r="A589" s="41"/>
      <c r="B589" s="139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140"/>
      <c r="AQ589" s="41"/>
      <c r="AR589" s="141"/>
      <c r="AS589" s="117"/>
      <c r="AT589" s="117"/>
      <c r="AU589" s="117"/>
      <c r="AV589" s="142"/>
      <c r="AW589" s="142"/>
      <c r="AX589" s="142"/>
      <c r="AY589" s="142"/>
      <c r="AZ589" s="142"/>
      <c r="BA589" s="142"/>
      <c r="BB589" s="142"/>
      <c r="BC589" s="142"/>
      <c r="BD589" s="142"/>
      <c r="BE589" s="142"/>
      <c r="BF589" s="142"/>
      <c r="BG589" s="142"/>
      <c r="BH589" s="142"/>
      <c r="BI589" s="142"/>
      <c r="BJ589" s="142"/>
      <c r="BK589" s="142"/>
      <c r="BL589" s="142"/>
      <c r="BM589" s="142"/>
      <c r="BN589" s="142"/>
      <c r="BO589" s="142"/>
      <c r="BP589" s="142"/>
      <c r="BQ589" s="142"/>
      <c r="BR589" s="142"/>
      <c r="BS589" s="142"/>
      <c r="BT589" s="142"/>
      <c r="BU589" s="142"/>
      <c r="BV589" s="142"/>
      <c r="BW589" s="142"/>
      <c r="BX589" s="142"/>
      <c r="BY589" s="142"/>
      <c r="BZ589" s="142"/>
      <c r="CA589" s="142"/>
      <c r="CB589" s="142"/>
      <c r="CC589" s="142"/>
      <c r="CD589" s="142"/>
      <c r="CE589" s="142"/>
      <c r="CF589" s="142"/>
      <c r="CG589" s="142"/>
      <c r="CH589" s="142"/>
      <c r="CI589" s="142"/>
      <c r="CJ589" s="142"/>
      <c r="CK589" s="142"/>
      <c r="CL589" s="142"/>
      <c r="CM589" s="142"/>
      <c r="CN589" s="142"/>
      <c r="CO589" s="142"/>
      <c r="CP589" s="142"/>
      <c r="CQ589" s="142"/>
      <c r="CR589" s="142"/>
      <c r="CS589" s="142"/>
      <c r="CT589" s="142"/>
      <c r="CU589" s="142"/>
      <c r="CV589" s="142"/>
      <c r="CW589" s="142"/>
      <c r="CX589" s="142"/>
      <c r="CY589" s="142"/>
      <c r="CZ589" s="142"/>
      <c r="DA589" s="142"/>
      <c r="DB589" s="142"/>
      <c r="DC589" s="142"/>
      <c r="DD589" s="142"/>
      <c r="DE589" s="142"/>
      <c r="DF589" s="142"/>
      <c r="DG589" s="142"/>
      <c r="DH589" s="142"/>
      <c r="DI589" s="142"/>
      <c r="DJ589" s="142"/>
      <c r="DK589" s="142"/>
      <c r="DL589" s="142"/>
      <c r="DM589" s="142"/>
      <c r="EG589" s="41"/>
      <c r="EH589" s="41"/>
      <c r="EI589" s="41"/>
      <c r="EJ589" s="41"/>
      <c r="EK589" s="41"/>
      <c r="EL589" s="41"/>
      <c r="EM589" s="141"/>
      <c r="EN589" s="41"/>
      <c r="EW589" s="41"/>
      <c r="EX589" s="41"/>
    </row>
    <row r="590" spans="1:154" s="143" customFormat="1" x14ac:dyDescent="0.2">
      <c r="A590" s="41"/>
      <c r="B590" s="139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140"/>
      <c r="AQ590" s="41"/>
      <c r="AR590" s="141"/>
      <c r="AS590" s="117"/>
      <c r="AT590" s="117"/>
      <c r="AU590" s="117"/>
      <c r="AV590" s="142"/>
      <c r="AW590" s="142"/>
      <c r="AX590" s="142"/>
      <c r="AY590" s="142"/>
      <c r="AZ590" s="142"/>
      <c r="BA590" s="142"/>
      <c r="BB590" s="142"/>
      <c r="BC590" s="142"/>
      <c r="BD590" s="142"/>
      <c r="BE590" s="142"/>
      <c r="BF590" s="142"/>
      <c r="BG590" s="142"/>
      <c r="BH590" s="142"/>
      <c r="BI590" s="142"/>
      <c r="BJ590" s="142"/>
      <c r="BK590" s="142"/>
      <c r="BL590" s="142"/>
      <c r="BM590" s="142"/>
      <c r="BN590" s="142"/>
      <c r="BO590" s="142"/>
      <c r="BP590" s="142"/>
      <c r="BQ590" s="142"/>
      <c r="BR590" s="142"/>
      <c r="BS590" s="142"/>
      <c r="BT590" s="142"/>
      <c r="BU590" s="142"/>
      <c r="BV590" s="142"/>
      <c r="BW590" s="142"/>
      <c r="BX590" s="142"/>
      <c r="BY590" s="142"/>
      <c r="BZ590" s="142"/>
      <c r="CA590" s="142"/>
      <c r="CB590" s="142"/>
      <c r="CC590" s="142"/>
      <c r="CD590" s="142"/>
      <c r="CE590" s="142"/>
      <c r="CF590" s="142"/>
      <c r="CG590" s="142"/>
      <c r="CH590" s="142"/>
      <c r="CI590" s="142"/>
      <c r="CJ590" s="142"/>
      <c r="CK590" s="142"/>
      <c r="CL590" s="142"/>
      <c r="CM590" s="142"/>
      <c r="CN590" s="142"/>
      <c r="CO590" s="142"/>
      <c r="CP590" s="142"/>
      <c r="CQ590" s="142"/>
      <c r="CR590" s="142"/>
      <c r="CS590" s="142"/>
      <c r="CT590" s="142"/>
      <c r="CU590" s="142"/>
      <c r="CV590" s="142"/>
      <c r="CW590" s="142"/>
      <c r="CX590" s="142"/>
      <c r="CY590" s="142"/>
      <c r="CZ590" s="142"/>
      <c r="DA590" s="142"/>
      <c r="DB590" s="142"/>
      <c r="DC590" s="142"/>
      <c r="DD590" s="142"/>
      <c r="DE590" s="142"/>
      <c r="DF590" s="142"/>
      <c r="DG590" s="142"/>
      <c r="DH590" s="142"/>
      <c r="DI590" s="142"/>
      <c r="DJ590" s="142"/>
      <c r="DK590" s="142"/>
      <c r="DL590" s="142"/>
      <c r="DM590" s="142"/>
      <c r="EG590" s="41"/>
      <c r="EH590" s="41"/>
      <c r="EI590" s="41"/>
      <c r="EJ590" s="41"/>
      <c r="EK590" s="41"/>
      <c r="EL590" s="41"/>
      <c r="EM590" s="141"/>
      <c r="EN590" s="41"/>
      <c r="EW590" s="41"/>
      <c r="EX590" s="41"/>
    </row>
    <row r="591" spans="1:154" s="143" customFormat="1" x14ac:dyDescent="0.2">
      <c r="A591" s="41"/>
      <c r="B591" s="139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  <c r="AP591" s="140"/>
      <c r="AQ591" s="41"/>
      <c r="AR591" s="141"/>
      <c r="AS591" s="117"/>
      <c r="AT591" s="117"/>
      <c r="AU591" s="117"/>
      <c r="AV591" s="142"/>
      <c r="AW591" s="142"/>
      <c r="AX591" s="142"/>
      <c r="AY591" s="142"/>
      <c r="AZ591" s="142"/>
      <c r="BA591" s="142"/>
      <c r="BB591" s="142"/>
      <c r="BC591" s="142"/>
      <c r="BD591" s="142"/>
      <c r="BE591" s="142"/>
      <c r="BF591" s="142"/>
      <c r="BG591" s="142"/>
      <c r="BH591" s="142"/>
      <c r="BI591" s="142"/>
      <c r="BJ591" s="142"/>
      <c r="BK591" s="142"/>
      <c r="BL591" s="142"/>
      <c r="BM591" s="142"/>
      <c r="BN591" s="142"/>
      <c r="BO591" s="142"/>
      <c r="BP591" s="142"/>
      <c r="BQ591" s="142"/>
      <c r="BR591" s="142"/>
      <c r="BS591" s="142"/>
      <c r="BT591" s="142"/>
      <c r="BU591" s="142"/>
      <c r="BV591" s="142"/>
      <c r="BW591" s="142"/>
      <c r="BX591" s="142"/>
      <c r="BY591" s="142"/>
      <c r="BZ591" s="142"/>
      <c r="CA591" s="142"/>
      <c r="CB591" s="142"/>
      <c r="CC591" s="142"/>
      <c r="CD591" s="142"/>
      <c r="CE591" s="142"/>
      <c r="CF591" s="142"/>
      <c r="CG591" s="142"/>
      <c r="CH591" s="142"/>
      <c r="CI591" s="142"/>
      <c r="CJ591" s="142"/>
      <c r="CK591" s="142"/>
      <c r="CL591" s="142"/>
      <c r="CM591" s="142"/>
      <c r="CN591" s="142"/>
      <c r="CO591" s="142"/>
      <c r="CP591" s="142"/>
      <c r="CQ591" s="142"/>
      <c r="CR591" s="142"/>
      <c r="CS591" s="142"/>
      <c r="CT591" s="142"/>
      <c r="CU591" s="142"/>
      <c r="CV591" s="142"/>
      <c r="CW591" s="142"/>
      <c r="CX591" s="142"/>
      <c r="CY591" s="142"/>
      <c r="CZ591" s="142"/>
      <c r="DA591" s="142"/>
      <c r="DB591" s="142"/>
      <c r="DC591" s="142"/>
      <c r="DD591" s="142"/>
      <c r="DE591" s="142"/>
      <c r="DF591" s="142"/>
      <c r="DG591" s="142"/>
      <c r="DH591" s="142"/>
      <c r="DI591" s="142"/>
      <c r="DJ591" s="142"/>
      <c r="DK591" s="142"/>
      <c r="DL591" s="142"/>
      <c r="DM591" s="142"/>
      <c r="EG591" s="41"/>
      <c r="EH591" s="41"/>
      <c r="EI591" s="41"/>
      <c r="EJ591" s="41"/>
      <c r="EK591" s="41"/>
      <c r="EL591" s="41"/>
      <c r="EM591" s="141"/>
      <c r="EN591" s="41"/>
      <c r="EW591" s="41"/>
      <c r="EX591" s="41"/>
    </row>
    <row r="592" spans="1:154" s="143" customFormat="1" x14ac:dyDescent="0.2">
      <c r="A592" s="41"/>
      <c r="B592" s="139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  <c r="AP592" s="140"/>
      <c r="AQ592" s="41"/>
      <c r="AR592" s="141"/>
      <c r="AS592" s="117"/>
      <c r="AT592" s="117"/>
      <c r="AU592" s="117"/>
      <c r="AV592" s="142"/>
      <c r="AW592" s="142"/>
      <c r="AX592" s="142"/>
      <c r="AY592" s="142"/>
      <c r="AZ592" s="142"/>
      <c r="BA592" s="142"/>
      <c r="BB592" s="142"/>
      <c r="BC592" s="142"/>
      <c r="BD592" s="142"/>
      <c r="BE592" s="142"/>
      <c r="BF592" s="142"/>
      <c r="BG592" s="142"/>
      <c r="BH592" s="142"/>
      <c r="BI592" s="142"/>
      <c r="BJ592" s="142"/>
      <c r="BK592" s="142"/>
      <c r="BL592" s="142"/>
      <c r="BM592" s="142"/>
      <c r="BN592" s="142"/>
      <c r="BO592" s="142"/>
      <c r="BP592" s="142"/>
      <c r="BQ592" s="142"/>
      <c r="BR592" s="142"/>
      <c r="BS592" s="142"/>
      <c r="BT592" s="142"/>
      <c r="BU592" s="142"/>
      <c r="BV592" s="142"/>
      <c r="BW592" s="142"/>
      <c r="BX592" s="142"/>
      <c r="BY592" s="142"/>
      <c r="BZ592" s="142"/>
      <c r="CA592" s="142"/>
      <c r="CB592" s="142"/>
      <c r="CC592" s="142"/>
      <c r="CD592" s="142"/>
      <c r="CE592" s="142"/>
      <c r="CF592" s="142"/>
      <c r="CG592" s="142"/>
      <c r="CH592" s="142"/>
      <c r="CI592" s="142"/>
      <c r="CJ592" s="142"/>
      <c r="CK592" s="142"/>
      <c r="CL592" s="142"/>
      <c r="CM592" s="142"/>
      <c r="CN592" s="142"/>
      <c r="CO592" s="142"/>
      <c r="CP592" s="142"/>
      <c r="CQ592" s="142"/>
      <c r="CR592" s="142"/>
      <c r="CS592" s="142"/>
      <c r="CT592" s="142"/>
      <c r="CU592" s="142"/>
      <c r="CV592" s="142"/>
      <c r="CW592" s="142"/>
      <c r="CX592" s="142"/>
      <c r="CY592" s="142"/>
      <c r="CZ592" s="142"/>
      <c r="DA592" s="142"/>
      <c r="DB592" s="142"/>
      <c r="DC592" s="142"/>
      <c r="DD592" s="142"/>
      <c r="DE592" s="142"/>
      <c r="DF592" s="142"/>
      <c r="DG592" s="142"/>
      <c r="DH592" s="142"/>
      <c r="DI592" s="142"/>
      <c r="DJ592" s="142"/>
      <c r="DK592" s="142"/>
      <c r="DL592" s="142"/>
      <c r="DM592" s="142"/>
      <c r="EG592" s="41"/>
      <c r="EH592" s="41"/>
      <c r="EI592" s="41"/>
      <c r="EJ592" s="41"/>
      <c r="EK592" s="41"/>
      <c r="EL592" s="41"/>
      <c r="EM592" s="141"/>
      <c r="EN592" s="41"/>
      <c r="EW592" s="41"/>
      <c r="EX592" s="41"/>
    </row>
    <row r="593" spans="1:154" s="143" customFormat="1" x14ac:dyDescent="0.2">
      <c r="A593" s="41"/>
      <c r="B593" s="139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140"/>
      <c r="AQ593" s="41"/>
      <c r="AR593" s="141"/>
      <c r="AS593" s="117"/>
      <c r="AT593" s="117"/>
      <c r="AU593" s="117"/>
      <c r="AV593" s="142"/>
      <c r="AW593" s="142"/>
      <c r="AX593" s="142"/>
      <c r="AY593" s="142"/>
      <c r="AZ593" s="142"/>
      <c r="BA593" s="142"/>
      <c r="BB593" s="142"/>
      <c r="BC593" s="142"/>
      <c r="BD593" s="142"/>
      <c r="BE593" s="142"/>
      <c r="BF593" s="142"/>
      <c r="BG593" s="142"/>
      <c r="BH593" s="142"/>
      <c r="BI593" s="142"/>
      <c r="BJ593" s="142"/>
      <c r="BK593" s="142"/>
      <c r="BL593" s="142"/>
      <c r="BM593" s="142"/>
      <c r="BN593" s="142"/>
      <c r="BO593" s="142"/>
      <c r="BP593" s="142"/>
      <c r="BQ593" s="142"/>
      <c r="BR593" s="142"/>
      <c r="BS593" s="142"/>
      <c r="BT593" s="142"/>
      <c r="BU593" s="142"/>
      <c r="BV593" s="142"/>
      <c r="BW593" s="142"/>
      <c r="BX593" s="142"/>
      <c r="BY593" s="142"/>
      <c r="BZ593" s="142"/>
      <c r="CA593" s="142"/>
      <c r="CB593" s="142"/>
      <c r="CC593" s="142"/>
      <c r="CD593" s="142"/>
      <c r="CE593" s="142"/>
      <c r="CF593" s="142"/>
      <c r="CG593" s="142"/>
      <c r="CH593" s="142"/>
      <c r="CI593" s="142"/>
      <c r="CJ593" s="142"/>
      <c r="CK593" s="142"/>
      <c r="CL593" s="142"/>
      <c r="CM593" s="142"/>
      <c r="CN593" s="142"/>
      <c r="CO593" s="142"/>
      <c r="CP593" s="142"/>
      <c r="CQ593" s="142"/>
      <c r="CR593" s="142"/>
      <c r="CS593" s="142"/>
      <c r="CT593" s="142"/>
      <c r="CU593" s="142"/>
      <c r="CV593" s="142"/>
      <c r="CW593" s="142"/>
      <c r="CX593" s="142"/>
      <c r="CY593" s="142"/>
      <c r="CZ593" s="142"/>
      <c r="DA593" s="142"/>
      <c r="DB593" s="142"/>
      <c r="DC593" s="142"/>
      <c r="DD593" s="142"/>
      <c r="DE593" s="142"/>
      <c r="DF593" s="142"/>
      <c r="DG593" s="142"/>
      <c r="DH593" s="142"/>
      <c r="DI593" s="142"/>
      <c r="DJ593" s="142"/>
      <c r="DK593" s="142"/>
      <c r="DL593" s="142"/>
      <c r="DM593" s="142"/>
      <c r="EG593" s="41"/>
      <c r="EH593" s="41"/>
      <c r="EI593" s="41"/>
      <c r="EJ593" s="41"/>
      <c r="EK593" s="41"/>
      <c r="EL593" s="41"/>
      <c r="EM593" s="141"/>
      <c r="EN593" s="41"/>
      <c r="EW593" s="41"/>
      <c r="EX593" s="41"/>
    </row>
    <row r="594" spans="1:154" s="143" customFormat="1" x14ac:dyDescent="0.2">
      <c r="A594" s="41"/>
      <c r="B594" s="139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140"/>
      <c r="AQ594" s="41"/>
      <c r="AR594" s="141"/>
      <c r="AS594" s="117"/>
      <c r="AT594" s="117"/>
      <c r="AU594" s="117"/>
      <c r="AV594" s="142"/>
      <c r="AW594" s="142"/>
      <c r="AX594" s="142"/>
      <c r="AY594" s="142"/>
      <c r="AZ594" s="142"/>
      <c r="BA594" s="142"/>
      <c r="BB594" s="142"/>
      <c r="BC594" s="142"/>
      <c r="BD594" s="142"/>
      <c r="BE594" s="142"/>
      <c r="BF594" s="142"/>
      <c r="BG594" s="142"/>
      <c r="BH594" s="142"/>
      <c r="BI594" s="142"/>
      <c r="BJ594" s="142"/>
      <c r="BK594" s="142"/>
      <c r="BL594" s="142"/>
      <c r="BM594" s="142"/>
      <c r="BN594" s="142"/>
      <c r="BO594" s="142"/>
      <c r="BP594" s="142"/>
      <c r="BQ594" s="142"/>
      <c r="BR594" s="142"/>
      <c r="BS594" s="142"/>
      <c r="BT594" s="142"/>
      <c r="BU594" s="142"/>
      <c r="BV594" s="142"/>
      <c r="BW594" s="142"/>
      <c r="BX594" s="142"/>
      <c r="BY594" s="142"/>
      <c r="BZ594" s="142"/>
      <c r="CA594" s="142"/>
      <c r="CB594" s="142"/>
      <c r="CC594" s="142"/>
      <c r="CD594" s="142"/>
      <c r="CE594" s="142"/>
      <c r="CF594" s="142"/>
      <c r="CG594" s="142"/>
      <c r="CH594" s="142"/>
      <c r="CI594" s="142"/>
      <c r="CJ594" s="142"/>
      <c r="CK594" s="142"/>
      <c r="CL594" s="142"/>
      <c r="CM594" s="142"/>
      <c r="CN594" s="142"/>
      <c r="CO594" s="142"/>
      <c r="CP594" s="142"/>
      <c r="CQ594" s="142"/>
      <c r="CR594" s="142"/>
      <c r="CS594" s="142"/>
      <c r="CT594" s="142"/>
      <c r="CU594" s="142"/>
      <c r="CV594" s="142"/>
      <c r="CW594" s="142"/>
      <c r="CX594" s="142"/>
      <c r="CY594" s="142"/>
      <c r="CZ594" s="142"/>
      <c r="DA594" s="142"/>
      <c r="DB594" s="142"/>
      <c r="DC594" s="142"/>
      <c r="DD594" s="142"/>
      <c r="DE594" s="142"/>
      <c r="DF594" s="142"/>
      <c r="DG594" s="142"/>
      <c r="DH594" s="142"/>
      <c r="DI594" s="142"/>
      <c r="DJ594" s="142"/>
      <c r="DK594" s="142"/>
      <c r="DL594" s="142"/>
      <c r="DM594" s="142"/>
      <c r="EG594" s="41"/>
      <c r="EH594" s="41"/>
      <c r="EI594" s="41"/>
      <c r="EJ594" s="41"/>
      <c r="EK594" s="41"/>
      <c r="EL594" s="41"/>
      <c r="EM594" s="141"/>
      <c r="EN594" s="41"/>
      <c r="EW594" s="41"/>
      <c r="EX594" s="41"/>
    </row>
    <row r="595" spans="1:154" s="143" customFormat="1" x14ac:dyDescent="0.2">
      <c r="A595" s="41"/>
      <c r="B595" s="139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  <c r="AP595" s="140"/>
      <c r="AQ595" s="41"/>
      <c r="AR595" s="141"/>
      <c r="AS595" s="117"/>
      <c r="AT595" s="117"/>
      <c r="AU595" s="117"/>
      <c r="AV595" s="142"/>
      <c r="AW595" s="142"/>
      <c r="AX595" s="142"/>
      <c r="AY595" s="142"/>
      <c r="AZ595" s="142"/>
      <c r="BA595" s="142"/>
      <c r="BB595" s="142"/>
      <c r="BC595" s="142"/>
      <c r="BD595" s="142"/>
      <c r="BE595" s="142"/>
      <c r="BF595" s="142"/>
      <c r="BG595" s="142"/>
      <c r="BH595" s="142"/>
      <c r="BI595" s="142"/>
      <c r="BJ595" s="142"/>
      <c r="BK595" s="142"/>
      <c r="BL595" s="142"/>
      <c r="BM595" s="142"/>
      <c r="BN595" s="142"/>
      <c r="BO595" s="142"/>
      <c r="BP595" s="142"/>
      <c r="BQ595" s="142"/>
      <c r="BR595" s="142"/>
      <c r="BS595" s="142"/>
      <c r="BT595" s="142"/>
      <c r="BU595" s="142"/>
      <c r="BV595" s="142"/>
      <c r="BW595" s="142"/>
      <c r="BX595" s="142"/>
      <c r="BY595" s="142"/>
      <c r="BZ595" s="142"/>
      <c r="CA595" s="142"/>
      <c r="CB595" s="142"/>
      <c r="CC595" s="142"/>
      <c r="CD595" s="142"/>
      <c r="CE595" s="142"/>
      <c r="CF595" s="142"/>
      <c r="CG595" s="142"/>
      <c r="CH595" s="142"/>
      <c r="CI595" s="142"/>
      <c r="CJ595" s="142"/>
      <c r="CK595" s="142"/>
      <c r="CL595" s="142"/>
      <c r="CM595" s="142"/>
      <c r="CN595" s="142"/>
      <c r="CO595" s="142"/>
      <c r="CP595" s="142"/>
      <c r="CQ595" s="142"/>
      <c r="CR595" s="142"/>
      <c r="CS595" s="142"/>
      <c r="CT595" s="142"/>
      <c r="CU595" s="142"/>
      <c r="CV595" s="142"/>
      <c r="CW595" s="142"/>
      <c r="CX595" s="142"/>
      <c r="CY595" s="142"/>
      <c r="CZ595" s="142"/>
      <c r="DA595" s="142"/>
      <c r="DB595" s="142"/>
      <c r="DC595" s="142"/>
      <c r="DD595" s="142"/>
      <c r="DE595" s="142"/>
      <c r="DF595" s="142"/>
      <c r="DG595" s="142"/>
      <c r="DH595" s="142"/>
      <c r="DI595" s="142"/>
      <c r="DJ595" s="142"/>
      <c r="DK595" s="142"/>
      <c r="DL595" s="142"/>
      <c r="DM595" s="142"/>
      <c r="EG595" s="41"/>
      <c r="EH595" s="41"/>
      <c r="EI595" s="41"/>
      <c r="EJ595" s="41"/>
      <c r="EK595" s="41"/>
      <c r="EL595" s="41"/>
      <c r="EM595" s="141"/>
      <c r="EN595" s="41"/>
      <c r="EW595" s="41"/>
      <c r="EX595" s="41"/>
    </row>
    <row r="596" spans="1:154" s="143" customFormat="1" x14ac:dyDescent="0.2">
      <c r="A596" s="41"/>
      <c r="B596" s="139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  <c r="AP596" s="140"/>
      <c r="AQ596" s="41"/>
      <c r="AR596" s="141"/>
      <c r="AS596" s="117"/>
      <c r="AT596" s="117"/>
      <c r="AU596" s="117"/>
      <c r="AV596" s="142"/>
      <c r="AW596" s="142"/>
      <c r="AX596" s="142"/>
      <c r="AY596" s="142"/>
      <c r="AZ596" s="142"/>
      <c r="BA596" s="142"/>
      <c r="BB596" s="142"/>
      <c r="BC596" s="142"/>
      <c r="BD596" s="142"/>
      <c r="BE596" s="142"/>
      <c r="BF596" s="142"/>
      <c r="BG596" s="142"/>
      <c r="BH596" s="142"/>
      <c r="BI596" s="142"/>
      <c r="BJ596" s="142"/>
      <c r="BK596" s="142"/>
      <c r="BL596" s="142"/>
      <c r="BM596" s="142"/>
      <c r="BN596" s="142"/>
      <c r="BO596" s="142"/>
      <c r="BP596" s="142"/>
      <c r="BQ596" s="142"/>
      <c r="BR596" s="142"/>
      <c r="BS596" s="142"/>
      <c r="BT596" s="142"/>
      <c r="BU596" s="142"/>
      <c r="BV596" s="142"/>
      <c r="BW596" s="142"/>
      <c r="BX596" s="142"/>
      <c r="BY596" s="142"/>
      <c r="BZ596" s="142"/>
      <c r="CA596" s="142"/>
      <c r="CB596" s="142"/>
      <c r="CC596" s="142"/>
      <c r="CD596" s="142"/>
      <c r="CE596" s="142"/>
      <c r="CF596" s="142"/>
      <c r="CG596" s="142"/>
      <c r="CH596" s="142"/>
      <c r="CI596" s="142"/>
      <c r="CJ596" s="142"/>
      <c r="CK596" s="142"/>
      <c r="CL596" s="142"/>
      <c r="CM596" s="142"/>
      <c r="CN596" s="142"/>
      <c r="CO596" s="142"/>
      <c r="CP596" s="142"/>
      <c r="CQ596" s="142"/>
      <c r="CR596" s="142"/>
      <c r="CS596" s="142"/>
      <c r="CT596" s="142"/>
      <c r="CU596" s="142"/>
      <c r="CV596" s="142"/>
      <c r="CW596" s="142"/>
      <c r="CX596" s="142"/>
      <c r="CY596" s="142"/>
      <c r="CZ596" s="142"/>
      <c r="DA596" s="142"/>
      <c r="DB596" s="142"/>
      <c r="DC596" s="142"/>
      <c r="DD596" s="142"/>
      <c r="DE596" s="142"/>
      <c r="DF596" s="142"/>
      <c r="DG596" s="142"/>
      <c r="DH596" s="142"/>
      <c r="DI596" s="142"/>
      <c r="DJ596" s="142"/>
      <c r="DK596" s="142"/>
      <c r="DL596" s="142"/>
      <c r="DM596" s="142"/>
      <c r="EG596" s="41"/>
      <c r="EH596" s="41"/>
      <c r="EI596" s="41"/>
      <c r="EJ596" s="41"/>
      <c r="EK596" s="41"/>
      <c r="EL596" s="41"/>
      <c r="EM596" s="141"/>
      <c r="EN596" s="41"/>
      <c r="EW596" s="41"/>
      <c r="EX596" s="41"/>
    </row>
    <row r="597" spans="1:154" s="143" customFormat="1" x14ac:dyDescent="0.2">
      <c r="A597" s="41"/>
      <c r="B597" s="139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  <c r="AP597" s="140"/>
      <c r="AQ597" s="41"/>
      <c r="AR597" s="141"/>
      <c r="AS597" s="117"/>
      <c r="AT597" s="117"/>
      <c r="AU597" s="117"/>
      <c r="AV597" s="142"/>
      <c r="AW597" s="142"/>
      <c r="AX597" s="142"/>
      <c r="AY597" s="142"/>
      <c r="AZ597" s="142"/>
      <c r="BA597" s="142"/>
      <c r="BB597" s="142"/>
      <c r="BC597" s="142"/>
      <c r="BD597" s="142"/>
      <c r="BE597" s="142"/>
      <c r="BF597" s="142"/>
      <c r="BG597" s="142"/>
      <c r="BH597" s="142"/>
      <c r="BI597" s="142"/>
      <c r="BJ597" s="142"/>
      <c r="BK597" s="142"/>
      <c r="BL597" s="142"/>
      <c r="BM597" s="142"/>
      <c r="BN597" s="142"/>
      <c r="BO597" s="142"/>
      <c r="BP597" s="142"/>
      <c r="BQ597" s="142"/>
      <c r="BR597" s="142"/>
      <c r="BS597" s="142"/>
      <c r="BT597" s="142"/>
      <c r="BU597" s="142"/>
      <c r="BV597" s="142"/>
      <c r="BW597" s="142"/>
      <c r="BX597" s="142"/>
      <c r="BY597" s="142"/>
      <c r="BZ597" s="142"/>
      <c r="CA597" s="142"/>
      <c r="CB597" s="142"/>
      <c r="CC597" s="142"/>
      <c r="CD597" s="142"/>
      <c r="CE597" s="142"/>
      <c r="CF597" s="142"/>
      <c r="CG597" s="142"/>
      <c r="CH597" s="142"/>
      <c r="CI597" s="142"/>
      <c r="CJ597" s="142"/>
      <c r="CK597" s="142"/>
      <c r="CL597" s="142"/>
      <c r="CM597" s="142"/>
      <c r="CN597" s="142"/>
      <c r="CO597" s="142"/>
      <c r="CP597" s="142"/>
      <c r="CQ597" s="142"/>
      <c r="CR597" s="142"/>
      <c r="CS597" s="142"/>
      <c r="CT597" s="142"/>
      <c r="CU597" s="142"/>
      <c r="CV597" s="142"/>
      <c r="CW597" s="142"/>
      <c r="CX597" s="142"/>
      <c r="CY597" s="142"/>
      <c r="CZ597" s="142"/>
      <c r="DA597" s="142"/>
      <c r="DB597" s="142"/>
      <c r="DC597" s="142"/>
      <c r="DD597" s="142"/>
      <c r="DE597" s="142"/>
      <c r="DF597" s="142"/>
      <c r="DG597" s="142"/>
      <c r="DH597" s="142"/>
      <c r="DI597" s="142"/>
      <c r="DJ597" s="142"/>
      <c r="DK597" s="142"/>
      <c r="DL597" s="142"/>
      <c r="DM597" s="142"/>
      <c r="EG597" s="41"/>
      <c r="EH597" s="41"/>
      <c r="EI597" s="41"/>
      <c r="EJ597" s="41"/>
      <c r="EK597" s="41"/>
      <c r="EL597" s="41"/>
      <c r="EM597" s="141"/>
      <c r="EN597" s="41"/>
      <c r="EW597" s="41"/>
      <c r="EX597" s="41"/>
    </row>
    <row r="598" spans="1:154" s="143" customFormat="1" x14ac:dyDescent="0.2">
      <c r="A598" s="41"/>
      <c r="B598" s="139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  <c r="AP598" s="140"/>
      <c r="AQ598" s="41"/>
      <c r="AR598" s="141"/>
      <c r="AS598" s="117"/>
      <c r="AT598" s="117"/>
      <c r="AU598" s="117"/>
      <c r="AV598" s="142"/>
      <c r="AW598" s="142"/>
      <c r="AX598" s="142"/>
      <c r="AY598" s="142"/>
      <c r="AZ598" s="142"/>
      <c r="BA598" s="142"/>
      <c r="BB598" s="142"/>
      <c r="BC598" s="142"/>
      <c r="BD598" s="142"/>
      <c r="BE598" s="142"/>
      <c r="BF598" s="142"/>
      <c r="BG598" s="142"/>
      <c r="BH598" s="142"/>
      <c r="BI598" s="142"/>
      <c r="BJ598" s="142"/>
      <c r="BK598" s="142"/>
      <c r="BL598" s="142"/>
      <c r="BM598" s="142"/>
      <c r="BN598" s="142"/>
      <c r="BO598" s="142"/>
      <c r="BP598" s="142"/>
      <c r="BQ598" s="142"/>
      <c r="BR598" s="142"/>
      <c r="BS598" s="142"/>
      <c r="BT598" s="142"/>
      <c r="BU598" s="142"/>
      <c r="BV598" s="142"/>
      <c r="BW598" s="142"/>
      <c r="BX598" s="142"/>
      <c r="BY598" s="142"/>
      <c r="BZ598" s="142"/>
      <c r="CA598" s="142"/>
      <c r="CB598" s="142"/>
      <c r="CC598" s="142"/>
      <c r="CD598" s="142"/>
      <c r="CE598" s="142"/>
      <c r="CF598" s="142"/>
      <c r="CG598" s="142"/>
      <c r="CH598" s="142"/>
      <c r="CI598" s="142"/>
      <c r="CJ598" s="142"/>
      <c r="CK598" s="142"/>
      <c r="CL598" s="142"/>
      <c r="CM598" s="142"/>
      <c r="CN598" s="142"/>
      <c r="CO598" s="142"/>
      <c r="CP598" s="142"/>
      <c r="CQ598" s="142"/>
      <c r="CR598" s="142"/>
      <c r="CS598" s="142"/>
      <c r="CT598" s="142"/>
      <c r="CU598" s="142"/>
      <c r="CV598" s="142"/>
      <c r="CW598" s="142"/>
      <c r="CX598" s="142"/>
      <c r="CY598" s="142"/>
      <c r="CZ598" s="142"/>
      <c r="DA598" s="142"/>
      <c r="DB598" s="142"/>
      <c r="DC598" s="142"/>
      <c r="DD598" s="142"/>
      <c r="DE598" s="142"/>
      <c r="DF598" s="142"/>
      <c r="DG598" s="142"/>
      <c r="DH598" s="142"/>
      <c r="DI598" s="142"/>
      <c r="DJ598" s="142"/>
      <c r="DK598" s="142"/>
      <c r="DL598" s="142"/>
      <c r="DM598" s="142"/>
      <c r="EG598" s="41"/>
      <c r="EH598" s="41"/>
      <c r="EI598" s="41"/>
      <c r="EJ598" s="41"/>
      <c r="EK598" s="41"/>
      <c r="EL598" s="41"/>
      <c r="EM598" s="141"/>
      <c r="EN598" s="41"/>
      <c r="EW598" s="41"/>
      <c r="EX598" s="41"/>
    </row>
    <row r="599" spans="1:154" s="143" customFormat="1" x14ac:dyDescent="0.2">
      <c r="A599" s="41"/>
      <c r="B599" s="139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  <c r="AP599" s="140"/>
      <c r="AQ599" s="41"/>
      <c r="AR599" s="141"/>
      <c r="AS599" s="117"/>
      <c r="AT599" s="117"/>
      <c r="AU599" s="117"/>
      <c r="AV599" s="142"/>
      <c r="AW599" s="142"/>
      <c r="AX599" s="142"/>
      <c r="AY599" s="142"/>
      <c r="AZ599" s="142"/>
      <c r="BA599" s="142"/>
      <c r="BB599" s="142"/>
      <c r="BC599" s="142"/>
      <c r="BD599" s="142"/>
      <c r="BE599" s="142"/>
      <c r="BF599" s="142"/>
      <c r="BG599" s="142"/>
      <c r="BH599" s="142"/>
      <c r="BI599" s="142"/>
      <c r="BJ599" s="142"/>
      <c r="BK599" s="142"/>
      <c r="BL599" s="142"/>
      <c r="BM599" s="142"/>
      <c r="BN599" s="142"/>
      <c r="BO599" s="142"/>
      <c r="BP599" s="142"/>
      <c r="BQ599" s="142"/>
      <c r="BR599" s="142"/>
      <c r="BS599" s="142"/>
      <c r="BT599" s="142"/>
      <c r="BU599" s="142"/>
      <c r="BV599" s="142"/>
      <c r="BW599" s="142"/>
      <c r="BX599" s="142"/>
      <c r="BY599" s="142"/>
      <c r="BZ599" s="142"/>
      <c r="CA599" s="142"/>
      <c r="CB599" s="142"/>
      <c r="CC599" s="142"/>
      <c r="CD599" s="142"/>
      <c r="CE599" s="142"/>
      <c r="CF599" s="142"/>
      <c r="CG599" s="142"/>
      <c r="CH599" s="142"/>
      <c r="CI599" s="142"/>
      <c r="CJ599" s="142"/>
      <c r="CK599" s="142"/>
      <c r="CL599" s="142"/>
      <c r="CM599" s="142"/>
      <c r="CN599" s="142"/>
      <c r="CO599" s="142"/>
      <c r="CP599" s="142"/>
      <c r="CQ599" s="142"/>
      <c r="CR599" s="142"/>
      <c r="CS599" s="142"/>
      <c r="CT599" s="142"/>
      <c r="CU599" s="142"/>
      <c r="CV599" s="142"/>
      <c r="CW599" s="142"/>
      <c r="CX599" s="142"/>
      <c r="CY599" s="142"/>
      <c r="CZ599" s="142"/>
      <c r="DA599" s="142"/>
      <c r="DB599" s="142"/>
      <c r="DC599" s="142"/>
      <c r="DD599" s="142"/>
      <c r="DE599" s="142"/>
      <c r="DF599" s="142"/>
      <c r="DG599" s="142"/>
      <c r="DH599" s="142"/>
      <c r="DI599" s="142"/>
      <c r="DJ599" s="142"/>
      <c r="DK599" s="142"/>
      <c r="DL599" s="142"/>
      <c r="DM599" s="142"/>
      <c r="EG599" s="41"/>
      <c r="EH599" s="41"/>
      <c r="EI599" s="41"/>
      <c r="EJ599" s="41"/>
      <c r="EK599" s="41"/>
      <c r="EL599" s="41"/>
      <c r="EM599" s="141"/>
      <c r="EN599" s="41"/>
      <c r="EW599" s="41"/>
      <c r="EX599" s="41"/>
    </row>
    <row r="600" spans="1:154" s="143" customFormat="1" x14ac:dyDescent="0.2">
      <c r="A600" s="41"/>
      <c r="B600" s="139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140"/>
      <c r="AQ600" s="41"/>
      <c r="AR600" s="141"/>
      <c r="AS600" s="117"/>
      <c r="AT600" s="117"/>
      <c r="AU600" s="117"/>
      <c r="AV600" s="142"/>
      <c r="AW600" s="142"/>
      <c r="AX600" s="142"/>
      <c r="AY600" s="142"/>
      <c r="AZ600" s="142"/>
      <c r="BA600" s="142"/>
      <c r="BB600" s="142"/>
      <c r="BC600" s="142"/>
      <c r="BD600" s="142"/>
      <c r="BE600" s="142"/>
      <c r="BF600" s="142"/>
      <c r="BG600" s="142"/>
      <c r="BH600" s="142"/>
      <c r="BI600" s="142"/>
      <c r="BJ600" s="142"/>
      <c r="BK600" s="142"/>
      <c r="BL600" s="142"/>
      <c r="BM600" s="142"/>
      <c r="BN600" s="142"/>
      <c r="BO600" s="142"/>
      <c r="BP600" s="142"/>
      <c r="BQ600" s="142"/>
      <c r="BR600" s="142"/>
      <c r="BS600" s="142"/>
      <c r="BT600" s="142"/>
      <c r="BU600" s="142"/>
      <c r="BV600" s="142"/>
      <c r="BW600" s="142"/>
      <c r="BX600" s="142"/>
      <c r="BY600" s="142"/>
      <c r="BZ600" s="142"/>
      <c r="CA600" s="142"/>
      <c r="CB600" s="142"/>
      <c r="CC600" s="142"/>
      <c r="CD600" s="142"/>
      <c r="CE600" s="142"/>
      <c r="CF600" s="142"/>
      <c r="CG600" s="142"/>
      <c r="CH600" s="142"/>
      <c r="CI600" s="142"/>
      <c r="CJ600" s="142"/>
      <c r="CK600" s="142"/>
      <c r="CL600" s="142"/>
      <c r="CM600" s="142"/>
      <c r="CN600" s="142"/>
      <c r="CO600" s="142"/>
      <c r="CP600" s="142"/>
      <c r="CQ600" s="142"/>
      <c r="CR600" s="142"/>
      <c r="CS600" s="142"/>
      <c r="CT600" s="142"/>
      <c r="CU600" s="142"/>
      <c r="CV600" s="142"/>
      <c r="CW600" s="142"/>
      <c r="CX600" s="142"/>
      <c r="CY600" s="142"/>
      <c r="CZ600" s="142"/>
      <c r="DA600" s="142"/>
      <c r="DB600" s="142"/>
      <c r="DC600" s="142"/>
      <c r="DD600" s="142"/>
      <c r="DE600" s="142"/>
      <c r="DF600" s="142"/>
      <c r="DG600" s="142"/>
      <c r="DH600" s="142"/>
      <c r="DI600" s="142"/>
      <c r="DJ600" s="142"/>
      <c r="DK600" s="142"/>
      <c r="DL600" s="142"/>
      <c r="DM600" s="142"/>
      <c r="EG600" s="41"/>
      <c r="EH600" s="41"/>
      <c r="EI600" s="41"/>
      <c r="EJ600" s="41"/>
      <c r="EK600" s="41"/>
      <c r="EL600" s="41"/>
      <c r="EM600" s="141"/>
      <c r="EN600" s="41"/>
      <c r="EW600" s="41"/>
      <c r="EX600" s="41"/>
    </row>
    <row r="601" spans="1:154" s="143" customFormat="1" x14ac:dyDescent="0.2">
      <c r="A601" s="41"/>
      <c r="B601" s="139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140"/>
      <c r="AQ601" s="41"/>
      <c r="AR601" s="141"/>
      <c r="AS601" s="117"/>
      <c r="AT601" s="117"/>
      <c r="AU601" s="117"/>
      <c r="AV601" s="142"/>
      <c r="AW601" s="142"/>
      <c r="AX601" s="142"/>
      <c r="AY601" s="142"/>
      <c r="AZ601" s="142"/>
      <c r="BA601" s="142"/>
      <c r="BB601" s="142"/>
      <c r="BC601" s="142"/>
      <c r="BD601" s="142"/>
      <c r="BE601" s="142"/>
      <c r="BF601" s="142"/>
      <c r="BG601" s="142"/>
      <c r="BH601" s="142"/>
      <c r="BI601" s="142"/>
      <c r="BJ601" s="142"/>
      <c r="BK601" s="142"/>
      <c r="BL601" s="142"/>
      <c r="BM601" s="142"/>
      <c r="BN601" s="142"/>
      <c r="BO601" s="142"/>
      <c r="BP601" s="142"/>
      <c r="BQ601" s="142"/>
      <c r="BR601" s="142"/>
      <c r="BS601" s="142"/>
      <c r="BT601" s="142"/>
      <c r="BU601" s="142"/>
      <c r="BV601" s="142"/>
      <c r="BW601" s="142"/>
      <c r="BX601" s="142"/>
      <c r="BY601" s="142"/>
      <c r="BZ601" s="142"/>
      <c r="CA601" s="142"/>
      <c r="CB601" s="142"/>
      <c r="CC601" s="142"/>
      <c r="CD601" s="142"/>
      <c r="CE601" s="142"/>
      <c r="CF601" s="142"/>
      <c r="CG601" s="142"/>
      <c r="CH601" s="142"/>
      <c r="CI601" s="142"/>
      <c r="CJ601" s="142"/>
      <c r="CK601" s="142"/>
      <c r="CL601" s="142"/>
      <c r="CM601" s="142"/>
      <c r="CN601" s="142"/>
      <c r="CO601" s="142"/>
      <c r="CP601" s="142"/>
      <c r="CQ601" s="142"/>
      <c r="CR601" s="142"/>
      <c r="CS601" s="142"/>
      <c r="CT601" s="142"/>
      <c r="CU601" s="142"/>
      <c r="CV601" s="142"/>
      <c r="CW601" s="142"/>
      <c r="CX601" s="142"/>
      <c r="CY601" s="142"/>
      <c r="CZ601" s="142"/>
      <c r="DA601" s="142"/>
      <c r="DB601" s="142"/>
      <c r="DC601" s="142"/>
      <c r="DD601" s="142"/>
      <c r="DE601" s="142"/>
      <c r="DF601" s="142"/>
      <c r="DG601" s="142"/>
      <c r="DH601" s="142"/>
      <c r="DI601" s="142"/>
      <c r="DJ601" s="142"/>
      <c r="DK601" s="142"/>
      <c r="DL601" s="142"/>
      <c r="DM601" s="142"/>
      <c r="EG601" s="41"/>
      <c r="EH601" s="41"/>
      <c r="EI601" s="41"/>
      <c r="EJ601" s="41"/>
      <c r="EK601" s="41"/>
      <c r="EL601" s="41"/>
      <c r="EM601" s="141"/>
      <c r="EN601" s="41"/>
      <c r="EW601" s="41"/>
      <c r="EX601" s="41"/>
    </row>
    <row r="602" spans="1:154" s="143" customFormat="1" x14ac:dyDescent="0.2">
      <c r="A602" s="41"/>
      <c r="B602" s="139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140"/>
      <c r="AQ602" s="41"/>
      <c r="AR602" s="141"/>
      <c r="AS602" s="117"/>
      <c r="AT602" s="117"/>
      <c r="AU602" s="117"/>
      <c r="AV602" s="142"/>
      <c r="AW602" s="142"/>
      <c r="AX602" s="142"/>
      <c r="AY602" s="142"/>
      <c r="AZ602" s="142"/>
      <c r="BA602" s="142"/>
      <c r="BB602" s="142"/>
      <c r="BC602" s="142"/>
      <c r="BD602" s="142"/>
      <c r="BE602" s="142"/>
      <c r="BF602" s="142"/>
      <c r="BG602" s="142"/>
      <c r="BH602" s="142"/>
      <c r="BI602" s="142"/>
      <c r="BJ602" s="142"/>
      <c r="BK602" s="142"/>
      <c r="BL602" s="142"/>
      <c r="BM602" s="142"/>
      <c r="BN602" s="142"/>
      <c r="BO602" s="142"/>
      <c r="BP602" s="142"/>
      <c r="BQ602" s="142"/>
      <c r="BR602" s="142"/>
      <c r="BS602" s="142"/>
      <c r="BT602" s="142"/>
      <c r="BU602" s="142"/>
      <c r="BV602" s="142"/>
      <c r="BW602" s="142"/>
      <c r="BX602" s="142"/>
      <c r="BY602" s="142"/>
      <c r="BZ602" s="142"/>
      <c r="CA602" s="142"/>
      <c r="CB602" s="142"/>
      <c r="CC602" s="142"/>
      <c r="CD602" s="142"/>
      <c r="CE602" s="142"/>
      <c r="CF602" s="142"/>
      <c r="CG602" s="142"/>
      <c r="CH602" s="142"/>
      <c r="CI602" s="142"/>
      <c r="CJ602" s="142"/>
      <c r="CK602" s="142"/>
      <c r="CL602" s="142"/>
      <c r="CM602" s="142"/>
      <c r="CN602" s="142"/>
      <c r="CO602" s="142"/>
      <c r="CP602" s="142"/>
      <c r="CQ602" s="142"/>
      <c r="CR602" s="142"/>
      <c r="CS602" s="142"/>
      <c r="CT602" s="142"/>
      <c r="CU602" s="142"/>
      <c r="CV602" s="142"/>
      <c r="CW602" s="142"/>
      <c r="CX602" s="142"/>
      <c r="CY602" s="142"/>
      <c r="CZ602" s="142"/>
      <c r="DA602" s="142"/>
      <c r="DB602" s="142"/>
      <c r="DC602" s="142"/>
      <c r="DD602" s="142"/>
      <c r="DE602" s="142"/>
      <c r="DF602" s="142"/>
      <c r="DG602" s="142"/>
      <c r="DH602" s="142"/>
      <c r="DI602" s="142"/>
      <c r="DJ602" s="142"/>
      <c r="DK602" s="142"/>
      <c r="DL602" s="142"/>
      <c r="DM602" s="142"/>
      <c r="EG602" s="41"/>
      <c r="EH602" s="41"/>
      <c r="EI602" s="41"/>
      <c r="EJ602" s="41"/>
      <c r="EK602" s="41"/>
      <c r="EL602" s="41"/>
      <c r="EM602" s="141"/>
      <c r="EN602" s="41"/>
      <c r="EW602" s="41"/>
      <c r="EX602" s="41"/>
    </row>
    <row r="603" spans="1:154" s="143" customFormat="1" x14ac:dyDescent="0.2">
      <c r="A603" s="41"/>
      <c r="B603" s="139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140"/>
      <c r="AQ603" s="41"/>
      <c r="AR603" s="141"/>
      <c r="AS603" s="117"/>
      <c r="AT603" s="117"/>
      <c r="AU603" s="117"/>
      <c r="AV603" s="142"/>
      <c r="AW603" s="142"/>
      <c r="AX603" s="142"/>
      <c r="AY603" s="142"/>
      <c r="AZ603" s="142"/>
      <c r="BA603" s="142"/>
      <c r="BB603" s="142"/>
      <c r="BC603" s="142"/>
      <c r="BD603" s="142"/>
      <c r="BE603" s="142"/>
      <c r="BF603" s="142"/>
      <c r="BG603" s="142"/>
      <c r="BH603" s="142"/>
      <c r="BI603" s="142"/>
      <c r="BJ603" s="142"/>
      <c r="BK603" s="142"/>
      <c r="BL603" s="142"/>
      <c r="BM603" s="142"/>
      <c r="BN603" s="142"/>
      <c r="BO603" s="142"/>
      <c r="BP603" s="142"/>
      <c r="BQ603" s="142"/>
      <c r="BR603" s="142"/>
      <c r="BS603" s="142"/>
      <c r="BT603" s="142"/>
      <c r="BU603" s="142"/>
      <c r="BV603" s="142"/>
      <c r="BW603" s="142"/>
      <c r="BX603" s="142"/>
      <c r="BY603" s="142"/>
      <c r="BZ603" s="142"/>
      <c r="CA603" s="142"/>
      <c r="CB603" s="142"/>
      <c r="CC603" s="142"/>
      <c r="CD603" s="142"/>
      <c r="CE603" s="142"/>
      <c r="CF603" s="142"/>
      <c r="CG603" s="142"/>
      <c r="CH603" s="142"/>
      <c r="CI603" s="142"/>
      <c r="CJ603" s="142"/>
      <c r="CK603" s="142"/>
      <c r="CL603" s="142"/>
      <c r="CM603" s="142"/>
      <c r="CN603" s="142"/>
      <c r="CO603" s="142"/>
      <c r="CP603" s="142"/>
      <c r="CQ603" s="142"/>
      <c r="CR603" s="142"/>
      <c r="CS603" s="142"/>
      <c r="CT603" s="142"/>
      <c r="CU603" s="142"/>
      <c r="CV603" s="142"/>
      <c r="CW603" s="142"/>
      <c r="CX603" s="142"/>
      <c r="CY603" s="142"/>
      <c r="CZ603" s="142"/>
      <c r="DA603" s="142"/>
      <c r="DB603" s="142"/>
      <c r="DC603" s="142"/>
      <c r="DD603" s="142"/>
      <c r="DE603" s="142"/>
      <c r="DF603" s="142"/>
      <c r="DG603" s="142"/>
      <c r="DH603" s="142"/>
      <c r="DI603" s="142"/>
      <c r="DJ603" s="142"/>
      <c r="DK603" s="142"/>
      <c r="DL603" s="142"/>
      <c r="DM603" s="142"/>
      <c r="EG603" s="41"/>
      <c r="EH603" s="41"/>
      <c r="EI603" s="41"/>
      <c r="EJ603" s="41"/>
      <c r="EK603" s="41"/>
      <c r="EL603" s="41"/>
      <c r="EM603" s="141"/>
      <c r="EN603" s="41"/>
      <c r="EW603" s="41"/>
      <c r="EX603" s="41"/>
    </row>
    <row r="604" spans="1:154" s="143" customFormat="1" x14ac:dyDescent="0.2">
      <c r="A604" s="41"/>
      <c r="B604" s="139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  <c r="AP604" s="140"/>
      <c r="AQ604" s="41"/>
      <c r="AR604" s="141"/>
      <c r="AS604" s="117"/>
      <c r="AT604" s="117"/>
      <c r="AU604" s="117"/>
      <c r="AV604" s="142"/>
      <c r="AW604" s="142"/>
      <c r="AX604" s="142"/>
      <c r="AY604" s="142"/>
      <c r="AZ604" s="142"/>
      <c r="BA604" s="142"/>
      <c r="BB604" s="142"/>
      <c r="BC604" s="142"/>
      <c r="BD604" s="142"/>
      <c r="BE604" s="142"/>
      <c r="BF604" s="142"/>
      <c r="BG604" s="142"/>
      <c r="BH604" s="142"/>
      <c r="BI604" s="142"/>
      <c r="BJ604" s="142"/>
      <c r="BK604" s="142"/>
      <c r="BL604" s="142"/>
      <c r="BM604" s="142"/>
      <c r="BN604" s="142"/>
      <c r="BO604" s="142"/>
      <c r="BP604" s="142"/>
      <c r="BQ604" s="142"/>
      <c r="BR604" s="142"/>
      <c r="BS604" s="142"/>
      <c r="BT604" s="142"/>
      <c r="BU604" s="142"/>
      <c r="BV604" s="142"/>
      <c r="BW604" s="142"/>
      <c r="BX604" s="142"/>
      <c r="BY604" s="142"/>
      <c r="BZ604" s="142"/>
      <c r="CA604" s="142"/>
      <c r="CB604" s="142"/>
      <c r="CC604" s="142"/>
      <c r="CD604" s="142"/>
      <c r="CE604" s="142"/>
      <c r="CF604" s="142"/>
      <c r="CG604" s="142"/>
      <c r="CH604" s="142"/>
      <c r="CI604" s="142"/>
      <c r="CJ604" s="142"/>
      <c r="CK604" s="142"/>
      <c r="CL604" s="142"/>
      <c r="CM604" s="142"/>
      <c r="CN604" s="142"/>
      <c r="CO604" s="142"/>
      <c r="CP604" s="142"/>
      <c r="CQ604" s="142"/>
      <c r="CR604" s="142"/>
      <c r="CS604" s="142"/>
      <c r="CT604" s="142"/>
      <c r="CU604" s="142"/>
      <c r="CV604" s="142"/>
      <c r="CW604" s="142"/>
      <c r="CX604" s="142"/>
      <c r="CY604" s="142"/>
      <c r="CZ604" s="142"/>
      <c r="DA604" s="142"/>
      <c r="DB604" s="142"/>
      <c r="DC604" s="142"/>
      <c r="DD604" s="142"/>
      <c r="DE604" s="142"/>
      <c r="DF604" s="142"/>
      <c r="DG604" s="142"/>
      <c r="DH604" s="142"/>
      <c r="DI604" s="142"/>
      <c r="DJ604" s="142"/>
      <c r="DK604" s="142"/>
      <c r="DL604" s="142"/>
      <c r="DM604" s="142"/>
      <c r="EG604" s="41"/>
      <c r="EH604" s="41"/>
      <c r="EI604" s="41"/>
      <c r="EJ604" s="41"/>
      <c r="EK604" s="41"/>
      <c r="EL604" s="41"/>
      <c r="EM604" s="141"/>
      <c r="EN604" s="41"/>
      <c r="EW604" s="41"/>
      <c r="EX604" s="41"/>
    </row>
    <row r="605" spans="1:154" s="143" customFormat="1" x14ac:dyDescent="0.2">
      <c r="A605" s="41"/>
      <c r="B605" s="139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  <c r="AP605" s="140"/>
      <c r="AQ605" s="41"/>
      <c r="AR605" s="141"/>
      <c r="AS605" s="117"/>
      <c r="AT605" s="117"/>
      <c r="AU605" s="117"/>
      <c r="AV605" s="142"/>
      <c r="AW605" s="142"/>
      <c r="AX605" s="142"/>
      <c r="AY605" s="142"/>
      <c r="AZ605" s="142"/>
      <c r="BA605" s="142"/>
      <c r="BB605" s="142"/>
      <c r="BC605" s="142"/>
      <c r="BD605" s="142"/>
      <c r="BE605" s="142"/>
      <c r="BF605" s="142"/>
      <c r="BG605" s="142"/>
      <c r="BH605" s="142"/>
      <c r="BI605" s="142"/>
      <c r="BJ605" s="142"/>
      <c r="BK605" s="142"/>
      <c r="BL605" s="142"/>
      <c r="BM605" s="142"/>
      <c r="BN605" s="142"/>
      <c r="BO605" s="142"/>
      <c r="BP605" s="142"/>
      <c r="BQ605" s="142"/>
      <c r="BR605" s="142"/>
      <c r="BS605" s="142"/>
      <c r="BT605" s="142"/>
      <c r="BU605" s="142"/>
      <c r="BV605" s="142"/>
      <c r="BW605" s="142"/>
      <c r="BX605" s="142"/>
      <c r="BY605" s="142"/>
      <c r="BZ605" s="142"/>
      <c r="CA605" s="142"/>
      <c r="CB605" s="142"/>
      <c r="CC605" s="142"/>
      <c r="CD605" s="142"/>
      <c r="CE605" s="142"/>
      <c r="CF605" s="142"/>
      <c r="CG605" s="142"/>
      <c r="CH605" s="142"/>
      <c r="CI605" s="142"/>
      <c r="CJ605" s="142"/>
      <c r="CK605" s="142"/>
      <c r="CL605" s="142"/>
      <c r="CM605" s="142"/>
      <c r="CN605" s="142"/>
      <c r="CO605" s="142"/>
      <c r="CP605" s="142"/>
      <c r="CQ605" s="142"/>
      <c r="CR605" s="142"/>
      <c r="CS605" s="142"/>
      <c r="CT605" s="142"/>
      <c r="CU605" s="142"/>
      <c r="CV605" s="142"/>
      <c r="CW605" s="142"/>
      <c r="CX605" s="142"/>
      <c r="CY605" s="142"/>
      <c r="CZ605" s="142"/>
      <c r="DA605" s="142"/>
      <c r="DB605" s="142"/>
      <c r="DC605" s="142"/>
      <c r="DD605" s="142"/>
      <c r="DE605" s="142"/>
      <c r="DF605" s="142"/>
      <c r="DG605" s="142"/>
      <c r="DH605" s="142"/>
      <c r="DI605" s="142"/>
      <c r="DJ605" s="142"/>
      <c r="DK605" s="142"/>
      <c r="DL605" s="142"/>
      <c r="DM605" s="142"/>
      <c r="EG605" s="41"/>
      <c r="EH605" s="41"/>
      <c r="EI605" s="41"/>
      <c r="EJ605" s="41"/>
      <c r="EK605" s="41"/>
      <c r="EL605" s="41"/>
      <c r="EM605" s="141"/>
      <c r="EN605" s="41"/>
      <c r="EW605" s="41"/>
      <c r="EX605" s="41"/>
    </row>
    <row r="606" spans="1:154" s="143" customFormat="1" x14ac:dyDescent="0.2">
      <c r="A606" s="41"/>
      <c r="B606" s="139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  <c r="AP606" s="140"/>
      <c r="AQ606" s="41"/>
      <c r="AR606" s="141"/>
      <c r="AS606" s="117"/>
      <c r="AT606" s="117"/>
      <c r="AU606" s="117"/>
      <c r="AV606" s="142"/>
      <c r="AW606" s="142"/>
      <c r="AX606" s="142"/>
      <c r="AY606" s="142"/>
      <c r="AZ606" s="142"/>
      <c r="BA606" s="142"/>
      <c r="BB606" s="142"/>
      <c r="BC606" s="142"/>
      <c r="BD606" s="142"/>
      <c r="BE606" s="142"/>
      <c r="BF606" s="142"/>
      <c r="BG606" s="142"/>
      <c r="BH606" s="142"/>
      <c r="BI606" s="142"/>
      <c r="BJ606" s="142"/>
      <c r="BK606" s="142"/>
      <c r="BL606" s="142"/>
      <c r="BM606" s="142"/>
      <c r="BN606" s="142"/>
      <c r="BO606" s="142"/>
      <c r="BP606" s="142"/>
      <c r="BQ606" s="142"/>
      <c r="BR606" s="142"/>
      <c r="BS606" s="142"/>
      <c r="BT606" s="142"/>
      <c r="BU606" s="142"/>
      <c r="BV606" s="142"/>
      <c r="BW606" s="142"/>
      <c r="BX606" s="142"/>
      <c r="BY606" s="142"/>
      <c r="BZ606" s="142"/>
      <c r="CA606" s="142"/>
      <c r="CB606" s="142"/>
      <c r="CC606" s="142"/>
      <c r="CD606" s="142"/>
      <c r="CE606" s="142"/>
      <c r="CF606" s="142"/>
      <c r="CG606" s="142"/>
      <c r="CH606" s="142"/>
      <c r="CI606" s="142"/>
      <c r="CJ606" s="142"/>
      <c r="CK606" s="142"/>
      <c r="CL606" s="142"/>
      <c r="CM606" s="142"/>
      <c r="CN606" s="142"/>
      <c r="CO606" s="142"/>
      <c r="CP606" s="142"/>
      <c r="CQ606" s="142"/>
      <c r="CR606" s="142"/>
      <c r="CS606" s="142"/>
      <c r="CT606" s="142"/>
      <c r="CU606" s="142"/>
      <c r="CV606" s="142"/>
      <c r="CW606" s="142"/>
      <c r="CX606" s="142"/>
      <c r="CY606" s="142"/>
      <c r="CZ606" s="142"/>
      <c r="DA606" s="142"/>
      <c r="DB606" s="142"/>
      <c r="DC606" s="142"/>
      <c r="DD606" s="142"/>
      <c r="DE606" s="142"/>
      <c r="DF606" s="142"/>
      <c r="DG606" s="142"/>
      <c r="DH606" s="142"/>
      <c r="DI606" s="142"/>
      <c r="DJ606" s="142"/>
      <c r="DK606" s="142"/>
      <c r="DL606" s="142"/>
      <c r="DM606" s="142"/>
      <c r="EG606" s="41"/>
      <c r="EH606" s="41"/>
      <c r="EI606" s="41"/>
      <c r="EJ606" s="41"/>
      <c r="EK606" s="41"/>
      <c r="EL606" s="41"/>
      <c r="EM606" s="141"/>
      <c r="EN606" s="41"/>
      <c r="EW606" s="41"/>
      <c r="EX606" s="41"/>
    </row>
    <row r="607" spans="1:154" s="143" customFormat="1" x14ac:dyDescent="0.2">
      <c r="A607" s="41"/>
      <c r="B607" s="139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  <c r="AP607" s="140"/>
      <c r="AQ607" s="41"/>
      <c r="AR607" s="141"/>
      <c r="AS607" s="117"/>
      <c r="AT607" s="117"/>
      <c r="AU607" s="117"/>
      <c r="AV607" s="142"/>
      <c r="AW607" s="142"/>
      <c r="AX607" s="142"/>
      <c r="AY607" s="142"/>
      <c r="AZ607" s="142"/>
      <c r="BA607" s="142"/>
      <c r="BB607" s="142"/>
      <c r="BC607" s="142"/>
      <c r="BD607" s="142"/>
      <c r="BE607" s="142"/>
      <c r="BF607" s="142"/>
      <c r="BG607" s="142"/>
      <c r="BH607" s="142"/>
      <c r="BI607" s="142"/>
      <c r="BJ607" s="142"/>
      <c r="BK607" s="142"/>
      <c r="BL607" s="142"/>
      <c r="BM607" s="142"/>
      <c r="BN607" s="142"/>
      <c r="BO607" s="142"/>
      <c r="BP607" s="142"/>
      <c r="BQ607" s="142"/>
      <c r="BR607" s="142"/>
      <c r="BS607" s="142"/>
      <c r="BT607" s="142"/>
      <c r="BU607" s="142"/>
      <c r="BV607" s="142"/>
      <c r="BW607" s="142"/>
      <c r="BX607" s="142"/>
      <c r="BY607" s="142"/>
      <c r="BZ607" s="142"/>
      <c r="CA607" s="142"/>
      <c r="CB607" s="142"/>
      <c r="CC607" s="142"/>
      <c r="CD607" s="142"/>
      <c r="CE607" s="142"/>
      <c r="CF607" s="142"/>
      <c r="CG607" s="142"/>
      <c r="CH607" s="142"/>
      <c r="CI607" s="142"/>
      <c r="CJ607" s="142"/>
      <c r="CK607" s="142"/>
      <c r="CL607" s="142"/>
      <c r="CM607" s="142"/>
      <c r="CN607" s="142"/>
      <c r="CO607" s="142"/>
      <c r="CP607" s="142"/>
      <c r="CQ607" s="142"/>
      <c r="CR607" s="142"/>
      <c r="CS607" s="142"/>
      <c r="CT607" s="142"/>
      <c r="CU607" s="142"/>
      <c r="CV607" s="142"/>
      <c r="CW607" s="142"/>
      <c r="CX607" s="142"/>
      <c r="CY607" s="142"/>
      <c r="CZ607" s="142"/>
      <c r="DA607" s="142"/>
      <c r="DB607" s="142"/>
      <c r="DC607" s="142"/>
      <c r="DD607" s="142"/>
      <c r="DE607" s="142"/>
      <c r="DF607" s="142"/>
      <c r="DG607" s="142"/>
      <c r="DH607" s="142"/>
      <c r="DI607" s="142"/>
      <c r="DJ607" s="142"/>
      <c r="DK607" s="142"/>
      <c r="DL607" s="142"/>
      <c r="DM607" s="142"/>
      <c r="EG607" s="41"/>
      <c r="EH607" s="41"/>
      <c r="EI607" s="41"/>
      <c r="EJ607" s="41"/>
      <c r="EK607" s="41"/>
      <c r="EL607" s="41"/>
      <c r="EM607" s="141"/>
      <c r="EN607" s="41"/>
      <c r="EW607" s="41"/>
      <c r="EX607" s="41"/>
    </row>
    <row r="608" spans="1:154" s="143" customFormat="1" x14ac:dyDescent="0.2">
      <c r="A608" s="41"/>
      <c r="B608" s="139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  <c r="AP608" s="140"/>
      <c r="AQ608" s="41"/>
      <c r="AR608" s="141"/>
      <c r="AS608" s="117"/>
      <c r="AT608" s="117"/>
      <c r="AU608" s="117"/>
      <c r="AV608" s="142"/>
      <c r="AW608" s="142"/>
      <c r="AX608" s="142"/>
      <c r="AY608" s="142"/>
      <c r="AZ608" s="142"/>
      <c r="BA608" s="142"/>
      <c r="BB608" s="142"/>
      <c r="BC608" s="142"/>
      <c r="BD608" s="142"/>
      <c r="BE608" s="142"/>
      <c r="BF608" s="142"/>
      <c r="BG608" s="142"/>
      <c r="BH608" s="142"/>
      <c r="BI608" s="142"/>
      <c r="BJ608" s="142"/>
      <c r="BK608" s="142"/>
      <c r="BL608" s="142"/>
      <c r="BM608" s="142"/>
      <c r="BN608" s="142"/>
      <c r="BO608" s="142"/>
      <c r="BP608" s="142"/>
      <c r="BQ608" s="142"/>
      <c r="BR608" s="142"/>
      <c r="BS608" s="142"/>
      <c r="BT608" s="142"/>
      <c r="BU608" s="142"/>
      <c r="BV608" s="142"/>
      <c r="BW608" s="142"/>
      <c r="BX608" s="142"/>
      <c r="BY608" s="142"/>
      <c r="BZ608" s="142"/>
      <c r="CA608" s="142"/>
      <c r="CB608" s="142"/>
      <c r="CC608" s="142"/>
      <c r="CD608" s="142"/>
      <c r="CE608" s="142"/>
      <c r="CF608" s="142"/>
      <c r="CG608" s="142"/>
      <c r="CH608" s="142"/>
      <c r="CI608" s="142"/>
      <c r="CJ608" s="142"/>
      <c r="CK608" s="142"/>
      <c r="CL608" s="142"/>
      <c r="CM608" s="142"/>
      <c r="CN608" s="142"/>
      <c r="CO608" s="142"/>
      <c r="CP608" s="142"/>
      <c r="CQ608" s="142"/>
      <c r="CR608" s="142"/>
      <c r="CS608" s="142"/>
      <c r="CT608" s="142"/>
      <c r="CU608" s="142"/>
      <c r="CV608" s="142"/>
      <c r="CW608" s="142"/>
      <c r="CX608" s="142"/>
      <c r="CY608" s="142"/>
      <c r="CZ608" s="142"/>
      <c r="DA608" s="142"/>
      <c r="DB608" s="142"/>
      <c r="DC608" s="142"/>
      <c r="DD608" s="142"/>
      <c r="DE608" s="142"/>
      <c r="DF608" s="142"/>
      <c r="DG608" s="142"/>
      <c r="DH608" s="142"/>
      <c r="DI608" s="142"/>
      <c r="DJ608" s="142"/>
      <c r="DK608" s="142"/>
      <c r="DL608" s="142"/>
      <c r="DM608" s="142"/>
      <c r="EG608" s="41"/>
      <c r="EH608" s="41"/>
      <c r="EI608" s="41"/>
      <c r="EJ608" s="41"/>
      <c r="EK608" s="41"/>
      <c r="EL608" s="41"/>
      <c r="EM608" s="141"/>
      <c r="EN608" s="41"/>
      <c r="EW608" s="41"/>
      <c r="EX608" s="41"/>
    </row>
    <row r="609" spans="1:154" s="143" customFormat="1" x14ac:dyDescent="0.2">
      <c r="A609" s="41"/>
      <c r="B609" s="139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  <c r="AP609" s="140"/>
      <c r="AQ609" s="41"/>
      <c r="AR609" s="141"/>
      <c r="AS609" s="117"/>
      <c r="AT609" s="117"/>
      <c r="AU609" s="117"/>
      <c r="AV609" s="142"/>
      <c r="AW609" s="142"/>
      <c r="AX609" s="142"/>
      <c r="AY609" s="142"/>
      <c r="AZ609" s="142"/>
      <c r="BA609" s="142"/>
      <c r="BB609" s="142"/>
      <c r="BC609" s="142"/>
      <c r="BD609" s="142"/>
      <c r="BE609" s="142"/>
      <c r="BF609" s="142"/>
      <c r="BG609" s="142"/>
      <c r="BH609" s="142"/>
      <c r="BI609" s="142"/>
      <c r="BJ609" s="142"/>
      <c r="BK609" s="142"/>
      <c r="BL609" s="142"/>
      <c r="BM609" s="142"/>
      <c r="BN609" s="142"/>
      <c r="BO609" s="142"/>
      <c r="BP609" s="142"/>
      <c r="BQ609" s="142"/>
      <c r="BR609" s="142"/>
      <c r="BS609" s="142"/>
      <c r="BT609" s="142"/>
      <c r="BU609" s="142"/>
      <c r="BV609" s="142"/>
      <c r="BW609" s="142"/>
      <c r="BX609" s="142"/>
      <c r="BY609" s="142"/>
      <c r="BZ609" s="142"/>
      <c r="CA609" s="142"/>
      <c r="CB609" s="142"/>
      <c r="CC609" s="142"/>
      <c r="CD609" s="142"/>
      <c r="CE609" s="142"/>
      <c r="CF609" s="142"/>
      <c r="CG609" s="142"/>
      <c r="CH609" s="142"/>
      <c r="CI609" s="142"/>
      <c r="CJ609" s="142"/>
      <c r="CK609" s="142"/>
      <c r="CL609" s="142"/>
      <c r="CM609" s="142"/>
      <c r="CN609" s="142"/>
      <c r="CO609" s="142"/>
      <c r="CP609" s="142"/>
      <c r="CQ609" s="142"/>
      <c r="CR609" s="142"/>
      <c r="CS609" s="142"/>
      <c r="CT609" s="142"/>
      <c r="CU609" s="142"/>
      <c r="CV609" s="142"/>
      <c r="CW609" s="142"/>
      <c r="CX609" s="142"/>
      <c r="CY609" s="142"/>
      <c r="CZ609" s="142"/>
      <c r="DA609" s="142"/>
      <c r="DB609" s="142"/>
      <c r="DC609" s="142"/>
      <c r="DD609" s="142"/>
      <c r="DE609" s="142"/>
      <c r="DF609" s="142"/>
      <c r="DG609" s="142"/>
      <c r="DH609" s="142"/>
      <c r="DI609" s="142"/>
      <c r="DJ609" s="142"/>
      <c r="DK609" s="142"/>
      <c r="DL609" s="142"/>
      <c r="DM609" s="142"/>
      <c r="EG609" s="41"/>
      <c r="EH609" s="41"/>
      <c r="EI609" s="41"/>
      <c r="EJ609" s="41"/>
      <c r="EK609" s="41"/>
      <c r="EL609" s="41"/>
      <c r="EM609" s="141"/>
      <c r="EN609" s="41"/>
      <c r="EW609" s="41"/>
      <c r="EX609" s="41"/>
    </row>
    <row r="610" spans="1:154" s="143" customFormat="1" x14ac:dyDescent="0.2">
      <c r="A610" s="41"/>
      <c r="B610" s="139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  <c r="AP610" s="140"/>
      <c r="AQ610" s="41"/>
      <c r="AR610" s="141"/>
      <c r="AS610" s="117"/>
      <c r="AT610" s="117"/>
      <c r="AU610" s="117"/>
      <c r="AV610" s="142"/>
      <c r="AW610" s="142"/>
      <c r="AX610" s="142"/>
      <c r="AY610" s="142"/>
      <c r="AZ610" s="142"/>
      <c r="BA610" s="142"/>
      <c r="BB610" s="142"/>
      <c r="BC610" s="142"/>
      <c r="BD610" s="142"/>
      <c r="BE610" s="142"/>
      <c r="BF610" s="142"/>
      <c r="BG610" s="142"/>
      <c r="BH610" s="142"/>
      <c r="BI610" s="142"/>
      <c r="BJ610" s="142"/>
      <c r="BK610" s="142"/>
      <c r="BL610" s="142"/>
      <c r="BM610" s="142"/>
      <c r="BN610" s="142"/>
      <c r="BO610" s="142"/>
      <c r="BP610" s="142"/>
      <c r="BQ610" s="142"/>
      <c r="BR610" s="142"/>
      <c r="BS610" s="142"/>
      <c r="BT610" s="142"/>
      <c r="BU610" s="142"/>
      <c r="BV610" s="142"/>
      <c r="BW610" s="142"/>
      <c r="BX610" s="142"/>
      <c r="BY610" s="142"/>
      <c r="BZ610" s="142"/>
      <c r="CA610" s="142"/>
      <c r="CB610" s="142"/>
      <c r="CC610" s="142"/>
      <c r="CD610" s="142"/>
      <c r="CE610" s="142"/>
      <c r="CF610" s="142"/>
      <c r="CG610" s="142"/>
      <c r="CH610" s="142"/>
      <c r="CI610" s="142"/>
      <c r="CJ610" s="142"/>
      <c r="CK610" s="142"/>
      <c r="CL610" s="142"/>
      <c r="CM610" s="142"/>
      <c r="CN610" s="142"/>
      <c r="CO610" s="142"/>
      <c r="CP610" s="142"/>
      <c r="CQ610" s="142"/>
      <c r="CR610" s="142"/>
      <c r="CS610" s="142"/>
      <c r="CT610" s="142"/>
      <c r="CU610" s="142"/>
      <c r="CV610" s="142"/>
      <c r="CW610" s="142"/>
      <c r="CX610" s="142"/>
      <c r="CY610" s="142"/>
      <c r="CZ610" s="142"/>
      <c r="DA610" s="142"/>
      <c r="DB610" s="142"/>
      <c r="DC610" s="142"/>
      <c r="DD610" s="142"/>
      <c r="DE610" s="142"/>
      <c r="DF610" s="142"/>
      <c r="DG610" s="142"/>
      <c r="DH610" s="142"/>
      <c r="DI610" s="142"/>
      <c r="DJ610" s="142"/>
      <c r="DK610" s="142"/>
      <c r="DL610" s="142"/>
      <c r="DM610" s="142"/>
      <c r="EG610" s="41"/>
      <c r="EH610" s="41"/>
      <c r="EI610" s="41"/>
      <c r="EJ610" s="41"/>
      <c r="EK610" s="41"/>
      <c r="EL610" s="41"/>
      <c r="EM610" s="141"/>
      <c r="EN610" s="41"/>
      <c r="EW610" s="41"/>
      <c r="EX610" s="41"/>
    </row>
    <row r="611" spans="1:154" s="143" customFormat="1" x14ac:dyDescent="0.2">
      <c r="A611" s="41"/>
      <c r="B611" s="139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  <c r="AP611" s="140"/>
      <c r="AQ611" s="41"/>
      <c r="AR611" s="141"/>
      <c r="AS611" s="117"/>
      <c r="AT611" s="117"/>
      <c r="AU611" s="117"/>
      <c r="AV611" s="142"/>
      <c r="AW611" s="142"/>
      <c r="AX611" s="142"/>
      <c r="AY611" s="142"/>
      <c r="AZ611" s="142"/>
      <c r="BA611" s="142"/>
      <c r="BB611" s="142"/>
      <c r="BC611" s="142"/>
      <c r="BD611" s="142"/>
      <c r="BE611" s="142"/>
      <c r="BF611" s="142"/>
      <c r="BG611" s="142"/>
      <c r="BH611" s="142"/>
      <c r="BI611" s="142"/>
      <c r="BJ611" s="142"/>
      <c r="BK611" s="142"/>
      <c r="BL611" s="142"/>
      <c r="BM611" s="142"/>
      <c r="BN611" s="142"/>
      <c r="BO611" s="142"/>
      <c r="BP611" s="142"/>
      <c r="BQ611" s="142"/>
      <c r="BR611" s="142"/>
      <c r="BS611" s="142"/>
      <c r="BT611" s="142"/>
      <c r="BU611" s="142"/>
      <c r="BV611" s="142"/>
      <c r="BW611" s="142"/>
      <c r="BX611" s="142"/>
      <c r="BY611" s="142"/>
      <c r="BZ611" s="142"/>
      <c r="CA611" s="142"/>
      <c r="CB611" s="142"/>
      <c r="CC611" s="142"/>
      <c r="CD611" s="142"/>
      <c r="CE611" s="142"/>
      <c r="CF611" s="142"/>
      <c r="CG611" s="142"/>
      <c r="CH611" s="142"/>
      <c r="CI611" s="142"/>
      <c r="CJ611" s="142"/>
      <c r="CK611" s="142"/>
      <c r="CL611" s="142"/>
      <c r="CM611" s="142"/>
      <c r="CN611" s="142"/>
      <c r="CO611" s="142"/>
      <c r="CP611" s="142"/>
      <c r="CQ611" s="142"/>
      <c r="CR611" s="142"/>
      <c r="CS611" s="142"/>
      <c r="CT611" s="142"/>
      <c r="CU611" s="142"/>
      <c r="CV611" s="142"/>
      <c r="CW611" s="142"/>
      <c r="CX611" s="142"/>
      <c r="CY611" s="142"/>
      <c r="CZ611" s="142"/>
      <c r="DA611" s="142"/>
      <c r="DB611" s="142"/>
      <c r="DC611" s="142"/>
      <c r="DD611" s="142"/>
      <c r="DE611" s="142"/>
      <c r="DF611" s="142"/>
      <c r="DG611" s="142"/>
      <c r="DH611" s="142"/>
      <c r="DI611" s="142"/>
      <c r="DJ611" s="142"/>
      <c r="DK611" s="142"/>
      <c r="DL611" s="142"/>
      <c r="DM611" s="142"/>
      <c r="EG611" s="41"/>
      <c r="EH611" s="41"/>
      <c r="EI611" s="41"/>
      <c r="EJ611" s="41"/>
      <c r="EK611" s="41"/>
      <c r="EL611" s="41"/>
      <c r="EM611" s="141"/>
      <c r="EN611" s="41"/>
      <c r="EW611" s="41"/>
      <c r="EX611" s="41"/>
    </row>
    <row r="612" spans="1:154" s="143" customFormat="1" x14ac:dyDescent="0.2">
      <c r="A612" s="41"/>
      <c r="B612" s="139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140"/>
      <c r="AQ612" s="41"/>
      <c r="AR612" s="141"/>
      <c r="AS612" s="117"/>
      <c r="AT612" s="117"/>
      <c r="AU612" s="117"/>
      <c r="AV612" s="142"/>
      <c r="AW612" s="142"/>
      <c r="AX612" s="142"/>
      <c r="AY612" s="142"/>
      <c r="AZ612" s="142"/>
      <c r="BA612" s="142"/>
      <c r="BB612" s="142"/>
      <c r="BC612" s="142"/>
      <c r="BD612" s="142"/>
      <c r="BE612" s="142"/>
      <c r="BF612" s="142"/>
      <c r="BG612" s="142"/>
      <c r="BH612" s="142"/>
      <c r="BI612" s="142"/>
      <c r="BJ612" s="142"/>
      <c r="BK612" s="142"/>
      <c r="BL612" s="142"/>
      <c r="BM612" s="142"/>
      <c r="BN612" s="142"/>
      <c r="BO612" s="142"/>
      <c r="BP612" s="142"/>
      <c r="BQ612" s="142"/>
      <c r="BR612" s="142"/>
      <c r="BS612" s="142"/>
      <c r="BT612" s="142"/>
      <c r="BU612" s="142"/>
      <c r="BV612" s="142"/>
      <c r="BW612" s="142"/>
      <c r="BX612" s="142"/>
      <c r="BY612" s="142"/>
      <c r="BZ612" s="142"/>
      <c r="CA612" s="142"/>
      <c r="CB612" s="142"/>
      <c r="CC612" s="142"/>
      <c r="CD612" s="142"/>
      <c r="CE612" s="142"/>
      <c r="CF612" s="142"/>
      <c r="CG612" s="142"/>
      <c r="CH612" s="142"/>
      <c r="CI612" s="142"/>
      <c r="CJ612" s="142"/>
      <c r="CK612" s="142"/>
      <c r="CL612" s="142"/>
      <c r="CM612" s="142"/>
      <c r="CN612" s="142"/>
      <c r="CO612" s="142"/>
      <c r="CP612" s="142"/>
      <c r="CQ612" s="142"/>
      <c r="CR612" s="142"/>
      <c r="CS612" s="142"/>
      <c r="CT612" s="142"/>
      <c r="CU612" s="142"/>
      <c r="CV612" s="142"/>
      <c r="CW612" s="142"/>
      <c r="CX612" s="142"/>
      <c r="CY612" s="142"/>
      <c r="CZ612" s="142"/>
      <c r="DA612" s="142"/>
      <c r="DB612" s="142"/>
      <c r="DC612" s="142"/>
      <c r="DD612" s="142"/>
      <c r="DE612" s="142"/>
      <c r="DF612" s="142"/>
      <c r="DG612" s="142"/>
      <c r="DH612" s="142"/>
      <c r="DI612" s="142"/>
      <c r="DJ612" s="142"/>
      <c r="DK612" s="142"/>
      <c r="DL612" s="142"/>
      <c r="DM612" s="142"/>
      <c r="EG612" s="41"/>
      <c r="EH612" s="41"/>
      <c r="EI612" s="41"/>
      <c r="EJ612" s="41"/>
      <c r="EK612" s="41"/>
      <c r="EL612" s="41"/>
      <c r="EM612" s="141"/>
      <c r="EN612" s="41"/>
      <c r="EW612" s="41"/>
      <c r="EX612" s="41"/>
    </row>
    <row r="613" spans="1:154" s="143" customFormat="1" x14ac:dyDescent="0.2">
      <c r="A613" s="41"/>
      <c r="B613" s="139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140"/>
      <c r="AQ613" s="41"/>
      <c r="AR613" s="141"/>
      <c r="AS613" s="117"/>
      <c r="AT613" s="117"/>
      <c r="AU613" s="117"/>
      <c r="AV613" s="142"/>
      <c r="AW613" s="142"/>
      <c r="AX613" s="142"/>
      <c r="AY613" s="142"/>
      <c r="AZ613" s="142"/>
      <c r="BA613" s="142"/>
      <c r="BB613" s="142"/>
      <c r="BC613" s="142"/>
      <c r="BD613" s="142"/>
      <c r="BE613" s="142"/>
      <c r="BF613" s="142"/>
      <c r="BG613" s="142"/>
      <c r="BH613" s="142"/>
      <c r="BI613" s="142"/>
      <c r="BJ613" s="142"/>
      <c r="BK613" s="142"/>
      <c r="BL613" s="142"/>
      <c r="BM613" s="142"/>
      <c r="BN613" s="142"/>
      <c r="BO613" s="142"/>
      <c r="BP613" s="142"/>
      <c r="BQ613" s="142"/>
      <c r="BR613" s="142"/>
      <c r="BS613" s="142"/>
      <c r="BT613" s="142"/>
      <c r="BU613" s="142"/>
      <c r="BV613" s="142"/>
      <c r="BW613" s="142"/>
      <c r="BX613" s="142"/>
      <c r="BY613" s="142"/>
      <c r="BZ613" s="142"/>
      <c r="CA613" s="142"/>
      <c r="CB613" s="142"/>
      <c r="CC613" s="142"/>
      <c r="CD613" s="142"/>
      <c r="CE613" s="142"/>
      <c r="CF613" s="142"/>
      <c r="CG613" s="142"/>
      <c r="CH613" s="142"/>
      <c r="CI613" s="142"/>
      <c r="CJ613" s="142"/>
      <c r="CK613" s="142"/>
      <c r="CL613" s="142"/>
      <c r="CM613" s="142"/>
      <c r="CN613" s="142"/>
      <c r="CO613" s="142"/>
      <c r="CP613" s="142"/>
      <c r="CQ613" s="142"/>
      <c r="CR613" s="142"/>
      <c r="CS613" s="142"/>
      <c r="CT613" s="142"/>
      <c r="CU613" s="142"/>
      <c r="CV613" s="142"/>
      <c r="CW613" s="142"/>
      <c r="CX613" s="142"/>
      <c r="CY613" s="142"/>
      <c r="CZ613" s="142"/>
      <c r="DA613" s="142"/>
      <c r="DB613" s="142"/>
      <c r="DC613" s="142"/>
      <c r="DD613" s="142"/>
      <c r="DE613" s="142"/>
      <c r="DF613" s="142"/>
      <c r="DG613" s="142"/>
      <c r="DH613" s="142"/>
      <c r="DI613" s="142"/>
      <c r="DJ613" s="142"/>
      <c r="DK613" s="142"/>
      <c r="DL613" s="142"/>
      <c r="DM613" s="142"/>
      <c r="EG613" s="41"/>
      <c r="EH613" s="41"/>
      <c r="EI613" s="41"/>
      <c r="EJ613" s="41"/>
      <c r="EK613" s="41"/>
      <c r="EL613" s="41"/>
      <c r="EM613" s="141"/>
      <c r="EN613" s="41"/>
      <c r="EW613" s="41"/>
      <c r="EX613" s="41"/>
    </row>
    <row r="614" spans="1:154" s="143" customFormat="1" x14ac:dyDescent="0.2">
      <c r="A614" s="41"/>
      <c r="B614" s="139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  <c r="AP614" s="140"/>
      <c r="AQ614" s="41"/>
      <c r="AR614" s="141"/>
      <c r="AS614" s="117"/>
      <c r="AT614" s="117"/>
      <c r="AU614" s="117"/>
      <c r="AV614" s="142"/>
      <c r="AW614" s="142"/>
      <c r="AX614" s="142"/>
      <c r="AY614" s="142"/>
      <c r="AZ614" s="142"/>
      <c r="BA614" s="142"/>
      <c r="BB614" s="142"/>
      <c r="BC614" s="142"/>
      <c r="BD614" s="142"/>
      <c r="BE614" s="142"/>
      <c r="BF614" s="142"/>
      <c r="BG614" s="142"/>
      <c r="BH614" s="142"/>
      <c r="BI614" s="142"/>
      <c r="BJ614" s="142"/>
      <c r="BK614" s="142"/>
      <c r="BL614" s="142"/>
      <c r="BM614" s="142"/>
      <c r="BN614" s="142"/>
      <c r="BO614" s="142"/>
      <c r="BP614" s="142"/>
      <c r="BQ614" s="142"/>
      <c r="BR614" s="142"/>
      <c r="BS614" s="142"/>
      <c r="BT614" s="142"/>
      <c r="BU614" s="142"/>
      <c r="BV614" s="142"/>
      <c r="BW614" s="142"/>
      <c r="BX614" s="142"/>
      <c r="BY614" s="142"/>
      <c r="BZ614" s="142"/>
      <c r="CA614" s="142"/>
      <c r="CB614" s="142"/>
      <c r="CC614" s="142"/>
      <c r="CD614" s="142"/>
      <c r="CE614" s="142"/>
      <c r="CF614" s="142"/>
      <c r="CG614" s="142"/>
      <c r="CH614" s="142"/>
      <c r="CI614" s="142"/>
      <c r="CJ614" s="142"/>
      <c r="CK614" s="142"/>
      <c r="CL614" s="142"/>
      <c r="CM614" s="142"/>
      <c r="CN614" s="142"/>
      <c r="CO614" s="142"/>
      <c r="CP614" s="142"/>
      <c r="CQ614" s="142"/>
      <c r="CR614" s="142"/>
      <c r="CS614" s="142"/>
      <c r="CT614" s="142"/>
      <c r="CU614" s="142"/>
      <c r="CV614" s="142"/>
      <c r="CW614" s="142"/>
      <c r="CX614" s="142"/>
      <c r="CY614" s="142"/>
      <c r="CZ614" s="142"/>
      <c r="DA614" s="142"/>
      <c r="DB614" s="142"/>
      <c r="DC614" s="142"/>
      <c r="DD614" s="142"/>
      <c r="DE614" s="142"/>
      <c r="DF614" s="142"/>
      <c r="DG614" s="142"/>
      <c r="DH614" s="142"/>
      <c r="DI614" s="142"/>
      <c r="DJ614" s="142"/>
      <c r="DK614" s="142"/>
      <c r="DL614" s="142"/>
      <c r="DM614" s="142"/>
      <c r="EG614" s="41"/>
      <c r="EH614" s="41"/>
      <c r="EI614" s="41"/>
      <c r="EJ614" s="41"/>
      <c r="EK614" s="41"/>
      <c r="EL614" s="41"/>
      <c r="EM614" s="141"/>
      <c r="EN614" s="41"/>
      <c r="EW614" s="41"/>
      <c r="EX614" s="41"/>
    </row>
    <row r="615" spans="1:154" s="143" customFormat="1" x14ac:dyDescent="0.2">
      <c r="A615" s="41"/>
      <c r="B615" s="139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  <c r="AP615" s="140"/>
      <c r="AQ615" s="41"/>
      <c r="AR615" s="141"/>
      <c r="AS615" s="117"/>
      <c r="AT615" s="117"/>
      <c r="AU615" s="117"/>
      <c r="AV615" s="142"/>
      <c r="AW615" s="142"/>
      <c r="AX615" s="142"/>
      <c r="AY615" s="142"/>
      <c r="AZ615" s="142"/>
      <c r="BA615" s="142"/>
      <c r="BB615" s="142"/>
      <c r="BC615" s="142"/>
      <c r="BD615" s="142"/>
      <c r="BE615" s="142"/>
      <c r="BF615" s="142"/>
      <c r="BG615" s="142"/>
      <c r="BH615" s="142"/>
      <c r="BI615" s="142"/>
      <c r="BJ615" s="142"/>
      <c r="BK615" s="142"/>
      <c r="BL615" s="142"/>
      <c r="BM615" s="142"/>
      <c r="BN615" s="142"/>
      <c r="BO615" s="142"/>
      <c r="BP615" s="142"/>
      <c r="BQ615" s="142"/>
      <c r="BR615" s="142"/>
      <c r="BS615" s="142"/>
      <c r="BT615" s="142"/>
      <c r="BU615" s="142"/>
      <c r="BV615" s="142"/>
      <c r="BW615" s="142"/>
      <c r="BX615" s="142"/>
      <c r="BY615" s="142"/>
      <c r="BZ615" s="142"/>
      <c r="CA615" s="142"/>
      <c r="CB615" s="142"/>
      <c r="CC615" s="142"/>
      <c r="CD615" s="142"/>
      <c r="CE615" s="142"/>
      <c r="CF615" s="142"/>
      <c r="CG615" s="142"/>
      <c r="CH615" s="142"/>
      <c r="CI615" s="142"/>
      <c r="CJ615" s="142"/>
      <c r="CK615" s="142"/>
      <c r="CL615" s="142"/>
      <c r="CM615" s="142"/>
      <c r="CN615" s="142"/>
      <c r="CO615" s="142"/>
      <c r="CP615" s="142"/>
      <c r="CQ615" s="142"/>
      <c r="CR615" s="142"/>
      <c r="CS615" s="142"/>
      <c r="CT615" s="142"/>
      <c r="CU615" s="142"/>
      <c r="CV615" s="142"/>
      <c r="CW615" s="142"/>
      <c r="CX615" s="142"/>
      <c r="CY615" s="142"/>
      <c r="CZ615" s="142"/>
      <c r="DA615" s="142"/>
      <c r="DB615" s="142"/>
      <c r="DC615" s="142"/>
      <c r="DD615" s="142"/>
      <c r="DE615" s="142"/>
      <c r="DF615" s="142"/>
      <c r="DG615" s="142"/>
      <c r="DH615" s="142"/>
      <c r="DI615" s="142"/>
      <c r="DJ615" s="142"/>
      <c r="DK615" s="142"/>
      <c r="DL615" s="142"/>
      <c r="DM615" s="142"/>
      <c r="EG615" s="41"/>
      <c r="EH615" s="41"/>
      <c r="EI615" s="41"/>
      <c r="EJ615" s="41"/>
      <c r="EK615" s="41"/>
      <c r="EL615" s="41"/>
      <c r="EM615" s="141"/>
      <c r="EN615" s="41"/>
      <c r="EW615" s="41"/>
      <c r="EX615" s="41"/>
    </row>
    <row r="616" spans="1:154" s="143" customFormat="1" x14ac:dyDescent="0.2">
      <c r="A616" s="41"/>
      <c r="B616" s="139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  <c r="AP616" s="140"/>
      <c r="AQ616" s="41"/>
      <c r="AR616" s="141"/>
      <c r="AS616" s="117"/>
      <c r="AT616" s="117"/>
      <c r="AU616" s="117"/>
      <c r="AV616" s="142"/>
      <c r="AW616" s="142"/>
      <c r="AX616" s="142"/>
      <c r="AY616" s="142"/>
      <c r="AZ616" s="142"/>
      <c r="BA616" s="142"/>
      <c r="BB616" s="142"/>
      <c r="BC616" s="142"/>
      <c r="BD616" s="142"/>
      <c r="BE616" s="142"/>
      <c r="BF616" s="142"/>
      <c r="BG616" s="142"/>
      <c r="BH616" s="142"/>
      <c r="BI616" s="142"/>
      <c r="BJ616" s="142"/>
      <c r="BK616" s="142"/>
      <c r="BL616" s="142"/>
      <c r="BM616" s="142"/>
      <c r="BN616" s="142"/>
      <c r="BO616" s="142"/>
      <c r="BP616" s="142"/>
      <c r="BQ616" s="142"/>
      <c r="BR616" s="142"/>
      <c r="BS616" s="142"/>
      <c r="BT616" s="142"/>
      <c r="BU616" s="142"/>
      <c r="BV616" s="142"/>
      <c r="BW616" s="142"/>
      <c r="BX616" s="142"/>
      <c r="BY616" s="142"/>
      <c r="BZ616" s="142"/>
      <c r="CA616" s="142"/>
      <c r="CB616" s="142"/>
      <c r="CC616" s="142"/>
      <c r="CD616" s="142"/>
      <c r="CE616" s="142"/>
      <c r="CF616" s="142"/>
      <c r="CG616" s="142"/>
      <c r="CH616" s="142"/>
      <c r="CI616" s="142"/>
      <c r="CJ616" s="142"/>
      <c r="CK616" s="142"/>
      <c r="CL616" s="142"/>
      <c r="CM616" s="142"/>
      <c r="CN616" s="142"/>
      <c r="CO616" s="142"/>
      <c r="CP616" s="142"/>
      <c r="CQ616" s="142"/>
      <c r="CR616" s="142"/>
      <c r="CS616" s="142"/>
      <c r="CT616" s="142"/>
      <c r="CU616" s="142"/>
      <c r="CV616" s="142"/>
      <c r="CW616" s="142"/>
      <c r="CX616" s="142"/>
      <c r="CY616" s="142"/>
      <c r="CZ616" s="142"/>
      <c r="DA616" s="142"/>
      <c r="DB616" s="142"/>
      <c r="DC616" s="142"/>
      <c r="DD616" s="142"/>
      <c r="DE616" s="142"/>
      <c r="DF616" s="142"/>
      <c r="DG616" s="142"/>
      <c r="DH616" s="142"/>
      <c r="DI616" s="142"/>
      <c r="DJ616" s="142"/>
      <c r="DK616" s="142"/>
      <c r="DL616" s="142"/>
      <c r="DM616" s="142"/>
      <c r="EG616" s="41"/>
      <c r="EH616" s="41"/>
      <c r="EI616" s="41"/>
      <c r="EJ616" s="41"/>
      <c r="EK616" s="41"/>
      <c r="EL616" s="41"/>
      <c r="EM616" s="141"/>
      <c r="EN616" s="41"/>
      <c r="EW616" s="41"/>
      <c r="EX616" s="41"/>
    </row>
    <row r="617" spans="1:154" s="143" customFormat="1" x14ac:dyDescent="0.2">
      <c r="A617" s="41"/>
      <c r="B617" s="139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  <c r="AP617" s="140"/>
      <c r="AQ617" s="41"/>
      <c r="AR617" s="141"/>
      <c r="AS617" s="117"/>
      <c r="AT617" s="117"/>
      <c r="AU617" s="117"/>
      <c r="AV617" s="142"/>
      <c r="AW617" s="142"/>
      <c r="AX617" s="142"/>
      <c r="AY617" s="142"/>
      <c r="AZ617" s="142"/>
      <c r="BA617" s="142"/>
      <c r="BB617" s="142"/>
      <c r="BC617" s="142"/>
      <c r="BD617" s="142"/>
      <c r="BE617" s="142"/>
      <c r="BF617" s="142"/>
      <c r="BG617" s="142"/>
      <c r="BH617" s="142"/>
      <c r="BI617" s="142"/>
      <c r="BJ617" s="142"/>
      <c r="BK617" s="142"/>
      <c r="BL617" s="142"/>
      <c r="BM617" s="142"/>
      <c r="BN617" s="142"/>
      <c r="BO617" s="142"/>
      <c r="BP617" s="142"/>
      <c r="BQ617" s="142"/>
      <c r="BR617" s="142"/>
      <c r="BS617" s="142"/>
      <c r="BT617" s="142"/>
      <c r="BU617" s="142"/>
      <c r="BV617" s="142"/>
      <c r="BW617" s="142"/>
      <c r="BX617" s="142"/>
      <c r="BY617" s="142"/>
      <c r="BZ617" s="142"/>
      <c r="CA617" s="142"/>
      <c r="CB617" s="142"/>
      <c r="CC617" s="142"/>
      <c r="CD617" s="142"/>
      <c r="CE617" s="142"/>
      <c r="CF617" s="142"/>
      <c r="CG617" s="142"/>
      <c r="CH617" s="142"/>
      <c r="CI617" s="142"/>
      <c r="CJ617" s="142"/>
      <c r="CK617" s="142"/>
      <c r="CL617" s="142"/>
      <c r="CM617" s="142"/>
      <c r="CN617" s="142"/>
      <c r="CO617" s="142"/>
      <c r="CP617" s="142"/>
      <c r="CQ617" s="142"/>
      <c r="CR617" s="142"/>
      <c r="CS617" s="142"/>
      <c r="CT617" s="142"/>
      <c r="CU617" s="142"/>
      <c r="CV617" s="142"/>
      <c r="CW617" s="142"/>
      <c r="CX617" s="142"/>
      <c r="CY617" s="142"/>
      <c r="CZ617" s="142"/>
      <c r="DA617" s="142"/>
      <c r="DB617" s="142"/>
      <c r="DC617" s="142"/>
      <c r="DD617" s="142"/>
      <c r="DE617" s="142"/>
      <c r="DF617" s="142"/>
      <c r="DG617" s="142"/>
      <c r="DH617" s="142"/>
      <c r="DI617" s="142"/>
      <c r="DJ617" s="142"/>
      <c r="DK617" s="142"/>
      <c r="DL617" s="142"/>
      <c r="DM617" s="142"/>
      <c r="EG617" s="41"/>
      <c r="EH617" s="41"/>
      <c r="EI617" s="41"/>
      <c r="EJ617" s="41"/>
      <c r="EK617" s="41"/>
      <c r="EL617" s="41"/>
      <c r="EM617" s="141"/>
      <c r="EN617" s="41"/>
      <c r="EW617" s="41"/>
      <c r="EX617" s="41"/>
    </row>
    <row r="618" spans="1:154" s="143" customFormat="1" x14ac:dyDescent="0.2">
      <c r="A618" s="41"/>
      <c r="B618" s="139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  <c r="AP618" s="140"/>
      <c r="AQ618" s="41"/>
      <c r="AR618" s="141"/>
      <c r="AS618" s="117"/>
      <c r="AT618" s="117"/>
      <c r="AU618" s="117"/>
      <c r="AV618" s="142"/>
      <c r="AW618" s="142"/>
      <c r="AX618" s="142"/>
      <c r="AY618" s="142"/>
      <c r="AZ618" s="142"/>
      <c r="BA618" s="142"/>
      <c r="BB618" s="142"/>
      <c r="BC618" s="142"/>
      <c r="BD618" s="142"/>
      <c r="BE618" s="142"/>
      <c r="BF618" s="142"/>
      <c r="BG618" s="142"/>
      <c r="BH618" s="142"/>
      <c r="BI618" s="142"/>
      <c r="BJ618" s="142"/>
      <c r="BK618" s="142"/>
      <c r="BL618" s="142"/>
      <c r="BM618" s="142"/>
      <c r="BN618" s="142"/>
      <c r="BO618" s="142"/>
      <c r="BP618" s="142"/>
      <c r="BQ618" s="142"/>
      <c r="BR618" s="142"/>
      <c r="BS618" s="142"/>
      <c r="BT618" s="142"/>
      <c r="BU618" s="142"/>
      <c r="BV618" s="142"/>
      <c r="BW618" s="142"/>
      <c r="BX618" s="142"/>
      <c r="BY618" s="142"/>
      <c r="BZ618" s="142"/>
      <c r="CA618" s="142"/>
      <c r="CB618" s="142"/>
      <c r="CC618" s="142"/>
      <c r="CD618" s="142"/>
      <c r="CE618" s="142"/>
      <c r="CF618" s="142"/>
      <c r="CG618" s="142"/>
      <c r="CH618" s="142"/>
      <c r="CI618" s="142"/>
      <c r="CJ618" s="142"/>
      <c r="CK618" s="142"/>
      <c r="CL618" s="142"/>
      <c r="CM618" s="142"/>
      <c r="CN618" s="142"/>
      <c r="CO618" s="142"/>
      <c r="CP618" s="142"/>
      <c r="CQ618" s="142"/>
      <c r="CR618" s="142"/>
      <c r="CS618" s="142"/>
      <c r="CT618" s="142"/>
      <c r="CU618" s="142"/>
      <c r="CV618" s="142"/>
      <c r="CW618" s="142"/>
      <c r="CX618" s="142"/>
      <c r="CY618" s="142"/>
      <c r="CZ618" s="142"/>
      <c r="DA618" s="142"/>
      <c r="DB618" s="142"/>
      <c r="DC618" s="142"/>
      <c r="DD618" s="142"/>
      <c r="DE618" s="142"/>
      <c r="DF618" s="142"/>
      <c r="DG618" s="142"/>
      <c r="DH618" s="142"/>
      <c r="DI618" s="142"/>
      <c r="DJ618" s="142"/>
      <c r="DK618" s="142"/>
      <c r="DL618" s="142"/>
      <c r="DM618" s="142"/>
      <c r="EG618" s="41"/>
      <c r="EH618" s="41"/>
      <c r="EI618" s="41"/>
      <c r="EJ618" s="41"/>
      <c r="EK618" s="41"/>
      <c r="EL618" s="41"/>
      <c r="EM618" s="141"/>
      <c r="EN618" s="41"/>
      <c r="EW618" s="41"/>
      <c r="EX618" s="41"/>
    </row>
    <row r="619" spans="1:154" s="143" customFormat="1" x14ac:dyDescent="0.2">
      <c r="A619" s="41"/>
      <c r="B619" s="139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  <c r="AP619" s="140"/>
      <c r="AQ619" s="41"/>
      <c r="AR619" s="141"/>
      <c r="AS619" s="117"/>
      <c r="AT619" s="117"/>
      <c r="AU619" s="117"/>
      <c r="AV619" s="142"/>
      <c r="AW619" s="142"/>
      <c r="AX619" s="142"/>
      <c r="AY619" s="142"/>
      <c r="AZ619" s="142"/>
      <c r="BA619" s="142"/>
      <c r="BB619" s="142"/>
      <c r="BC619" s="142"/>
      <c r="BD619" s="142"/>
      <c r="BE619" s="142"/>
      <c r="BF619" s="142"/>
      <c r="BG619" s="142"/>
      <c r="BH619" s="142"/>
      <c r="BI619" s="142"/>
      <c r="BJ619" s="142"/>
      <c r="BK619" s="142"/>
      <c r="BL619" s="142"/>
      <c r="BM619" s="142"/>
      <c r="BN619" s="142"/>
      <c r="BO619" s="142"/>
      <c r="BP619" s="142"/>
      <c r="BQ619" s="142"/>
      <c r="BR619" s="142"/>
      <c r="BS619" s="142"/>
      <c r="BT619" s="142"/>
      <c r="BU619" s="142"/>
      <c r="BV619" s="142"/>
      <c r="BW619" s="142"/>
      <c r="BX619" s="142"/>
      <c r="BY619" s="142"/>
      <c r="BZ619" s="142"/>
      <c r="CA619" s="142"/>
      <c r="CB619" s="142"/>
      <c r="CC619" s="142"/>
      <c r="CD619" s="142"/>
      <c r="CE619" s="142"/>
      <c r="CF619" s="142"/>
      <c r="CG619" s="142"/>
      <c r="CH619" s="142"/>
      <c r="CI619" s="142"/>
      <c r="CJ619" s="142"/>
      <c r="CK619" s="142"/>
      <c r="CL619" s="142"/>
      <c r="CM619" s="142"/>
      <c r="CN619" s="142"/>
      <c r="CO619" s="142"/>
      <c r="CP619" s="142"/>
      <c r="CQ619" s="142"/>
      <c r="CR619" s="142"/>
      <c r="CS619" s="142"/>
      <c r="CT619" s="142"/>
      <c r="CU619" s="142"/>
      <c r="CV619" s="142"/>
      <c r="CW619" s="142"/>
      <c r="CX619" s="142"/>
      <c r="CY619" s="142"/>
      <c r="CZ619" s="142"/>
      <c r="DA619" s="142"/>
      <c r="DB619" s="142"/>
      <c r="DC619" s="142"/>
      <c r="DD619" s="142"/>
      <c r="DE619" s="142"/>
      <c r="DF619" s="142"/>
      <c r="DG619" s="142"/>
      <c r="DH619" s="142"/>
      <c r="DI619" s="142"/>
      <c r="DJ619" s="142"/>
      <c r="DK619" s="142"/>
      <c r="DL619" s="142"/>
      <c r="DM619" s="142"/>
      <c r="EG619" s="41"/>
      <c r="EH619" s="41"/>
      <c r="EI619" s="41"/>
      <c r="EJ619" s="41"/>
      <c r="EK619" s="41"/>
      <c r="EL619" s="41"/>
      <c r="EM619" s="141"/>
      <c r="EN619" s="41"/>
      <c r="EW619" s="41"/>
      <c r="EX619" s="41"/>
    </row>
    <row r="620" spans="1:154" s="143" customFormat="1" x14ac:dyDescent="0.2">
      <c r="A620" s="41"/>
      <c r="B620" s="139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  <c r="AP620" s="140"/>
      <c r="AQ620" s="41"/>
      <c r="AR620" s="141"/>
      <c r="AS620" s="117"/>
      <c r="AT620" s="117"/>
      <c r="AU620" s="117"/>
      <c r="AV620" s="142"/>
      <c r="AW620" s="142"/>
      <c r="AX620" s="142"/>
      <c r="AY620" s="142"/>
      <c r="AZ620" s="142"/>
      <c r="BA620" s="142"/>
      <c r="BB620" s="142"/>
      <c r="BC620" s="142"/>
      <c r="BD620" s="142"/>
      <c r="BE620" s="142"/>
      <c r="BF620" s="142"/>
      <c r="BG620" s="142"/>
      <c r="BH620" s="142"/>
      <c r="BI620" s="142"/>
      <c r="BJ620" s="142"/>
      <c r="BK620" s="142"/>
      <c r="BL620" s="142"/>
      <c r="BM620" s="142"/>
      <c r="BN620" s="142"/>
      <c r="BO620" s="142"/>
      <c r="BP620" s="142"/>
      <c r="BQ620" s="142"/>
      <c r="BR620" s="142"/>
      <c r="BS620" s="142"/>
      <c r="BT620" s="142"/>
      <c r="BU620" s="142"/>
      <c r="BV620" s="142"/>
      <c r="BW620" s="142"/>
      <c r="BX620" s="142"/>
      <c r="BY620" s="142"/>
      <c r="BZ620" s="142"/>
      <c r="CA620" s="142"/>
      <c r="CB620" s="142"/>
      <c r="CC620" s="142"/>
      <c r="CD620" s="142"/>
      <c r="CE620" s="142"/>
      <c r="CF620" s="142"/>
      <c r="CG620" s="142"/>
      <c r="CH620" s="142"/>
      <c r="CI620" s="142"/>
      <c r="CJ620" s="142"/>
      <c r="CK620" s="142"/>
      <c r="CL620" s="142"/>
      <c r="CM620" s="142"/>
      <c r="CN620" s="142"/>
      <c r="CO620" s="142"/>
      <c r="CP620" s="142"/>
      <c r="CQ620" s="142"/>
      <c r="CR620" s="142"/>
      <c r="CS620" s="142"/>
      <c r="CT620" s="142"/>
      <c r="CU620" s="142"/>
      <c r="CV620" s="142"/>
      <c r="CW620" s="142"/>
      <c r="CX620" s="142"/>
      <c r="CY620" s="142"/>
      <c r="CZ620" s="142"/>
      <c r="DA620" s="142"/>
      <c r="DB620" s="142"/>
      <c r="DC620" s="142"/>
      <c r="DD620" s="142"/>
      <c r="DE620" s="142"/>
      <c r="DF620" s="142"/>
      <c r="DG620" s="142"/>
      <c r="DH620" s="142"/>
      <c r="DI620" s="142"/>
      <c r="DJ620" s="142"/>
      <c r="DK620" s="142"/>
      <c r="DL620" s="142"/>
      <c r="DM620" s="142"/>
      <c r="EG620" s="41"/>
      <c r="EH620" s="41"/>
      <c r="EI620" s="41"/>
      <c r="EJ620" s="41"/>
      <c r="EK620" s="41"/>
      <c r="EL620" s="41"/>
      <c r="EM620" s="141"/>
      <c r="EN620" s="41"/>
      <c r="EW620" s="41"/>
      <c r="EX620" s="41"/>
    </row>
    <row r="621" spans="1:154" s="143" customFormat="1" x14ac:dyDescent="0.2">
      <c r="A621" s="41"/>
      <c r="B621" s="139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140"/>
      <c r="AQ621" s="41"/>
      <c r="AR621" s="141"/>
      <c r="AS621" s="117"/>
      <c r="AT621" s="117"/>
      <c r="AU621" s="117"/>
      <c r="AV621" s="142"/>
      <c r="AW621" s="142"/>
      <c r="AX621" s="142"/>
      <c r="AY621" s="142"/>
      <c r="AZ621" s="142"/>
      <c r="BA621" s="142"/>
      <c r="BB621" s="142"/>
      <c r="BC621" s="142"/>
      <c r="BD621" s="142"/>
      <c r="BE621" s="142"/>
      <c r="BF621" s="142"/>
      <c r="BG621" s="142"/>
      <c r="BH621" s="142"/>
      <c r="BI621" s="142"/>
      <c r="BJ621" s="142"/>
      <c r="BK621" s="142"/>
      <c r="BL621" s="142"/>
      <c r="BM621" s="142"/>
      <c r="BN621" s="142"/>
      <c r="BO621" s="142"/>
      <c r="BP621" s="142"/>
      <c r="BQ621" s="142"/>
      <c r="BR621" s="142"/>
      <c r="BS621" s="142"/>
      <c r="BT621" s="142"/>
      <c r="BU621" s="142"/>
      <c r="BV621" s="142"/>
      <c r="BW621" s="142"/>
      <c r="BX621" s="142"/>
      <c r="BY621" s="142"/>
      <c r="BZ621" s="142"/>
      <c r="CA621" s="142"/>
      <c r="CB621" s="142"/>
      <c r="CC621" s="142"/>
      <c r="CD621" s="142"/>
      <c r="CE621" s="142"/>
      <c r="CF621" s="142"/>
      <c r="CG621" s="142"/>
      <c r="CH621" s="142"/>
      <c r="CI621" s="142"/>
      <c r="CJ621" s="142"/>
      <c r="CK621" s="142"/>
      <c r="CL621" s="142"/>
      <c r="CM621" s="142"/>
      <c r="CN621" s="142"/>
      <c r="CO621" s="142"/>
      <c r="CP621" s="142"/>
      <c r="CQ621" s="142"/>
      <c r="CR621" s="142"/>
      <c r="CS621" s="142"/>
      <c r="CT621" s="142"/>
      <c r="CU621" s="142"/>
      <c r="CV621" s="142"/>
      <c r="CW621" s="142"/>
      <c r="CX621" s="142"/>
      <c r="CY621" s="142"/>
      <c r="CZ621" s="142"/>
      <c r="DA621" s="142"/>
      <c r="DB621" s="142"/>
      <c r="DC621" s="142"/>
      <c r="DD621" s="142"/>
      <c r="DE621" s="142"/>
      <c r="DF621" s="142"/>
      <c r="DG621" s="142"/>
      <c r="DH621" s="142"/>
      <c r="DI621" s="142"/>
      <c r="DJ621" s="142"/>
      <c r="DK621" s="142"/>
      <c r="DL621" s="142"/>
      <c r="DM621" s="142"/>
      <c r="EG621" s="41"/>
      <c r="EH621" s="41"/>
      <c r="EI621" s="41"/>
      <c r="EJ621" s="41"/>
      <c r="EK621" s="41"/>
      <c r="EL621" s="41"/>
      <c r="EM621" s="141"/>
      <c r="EN621" s="41"/>
      <c r="EW621" s="41"/>
      <c r="EX621" s="41"/>
    </row>
    <row r="622" spans="1:154" s="143" customFormat="1" x14ac:dyDescent="0.2">
      <c r="A622" s="41"/>
      <c r="B622" s="139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  <c r="AP622" s="140"/>
      <c r="AQ622" s="41"/>
      <c r="AR622" s="141"/>
      <c r="AS622" s="117"/>
      <c r="AT622" s="117"/>
      <c r="AU622" s="117"/>
      <c r="AV622" s="142"/>
      <c r="AW622" s="142"/>
      <c r="AX622" s="142"/>
      <c r="AY622" s="142"/>
      <c r="AZ622" s="142"/>
      <c r="BA622" s="142"/>
      <c r="BB622" s="142"/>
      <c r="BC622" s="142"/>
      <c r="BD622" s="142"/>
      <c r="BE622" s="142"/>
      <c r="BF622" s="142"/>
      <c r="BG622" s="142"/>
      <c r="BH622" s="142"/>
      <c r="BI622" s="142"/>
      <c r="BJ622" s="142"/>
      <c r="BK622" s="142"/>
      <c r="BL622" s="142"/>
      <c r="BM622" s="142"/>
      <c r="BN622" s="142"/>
      <c r="BO622" s="142"/>
      <c r="BP622" s="142"/>
      <c r="BQ622" s="142"/>
      <c r="BR622" s="142"/>
      <c r="BS622" s="142"/>
      <c r="BT622" s="142"/>
      <c r="BU622" s="142"/>
      <c r="BV622" s="142"/>
      <c r="BW622" s="142"/>
      <c r="BX622" s="142"/>
      <c r="BY622" s="142"/>
      <c r="BZ622" s="142"/>
      <c r="CA622" s="142"/>
      <c r="CB622" s="142"/>
      <c r="CC622" s="142"/>
      <c r="CD622" s="142"/>
      <c r="CE622" s="142"/>
      <c r="CF622" s="142"/>
      <c r="CG622" s="142"/>
      <c r="CH622" s="142"/>
      <c r="CI622" s="142"/>
      <c r="CJ622" s="142"/>
      <c r="CK622" s="142"/>
      <c r="CL622" s="142"/>
      <c r="CM622" s="142"/>
      <c r="CN622" s="142"/>
      <c r="CO622" s="142"/>
      <c r="CP622" s="142"/>
      <c r="CQ622" s="142"/>
      <c r="CR622" s="142"/>
      <c r="CS622" s="142"/>
      <c r="CT622" s="142"/>
      <c r="CU622" s="142"/>
      <c r="CV622" s="142"/>
      <c r="CW622" s="142"/>
      <c r="CX622" s="142"/>
      <c r="CY622" s="142"/>
      <c r="CZ622" s="142"/>
      <c r="DA622" s="142"/>
      <c r="DB622" s="142"/>
      <c r="DC622" s="142"/>
      <c r="DD622" s="142"/>
      <c r="DE622" s="142"/>
      <c r="DF622" s="142"/>
      <c r="DG622" s="142"/>
      <c r="DH622" s="142"/>
      <c r="DI622" s="142"/>
      <c r="DJ622" s="142"/>
      <c r="DK622" s="142"/>
      <c r="DL622" s="142"/>
      <c r="DM622" s="142"/>
      <c r="EG622" s="41"/>
      <c r="EH622" s="41"/>
      <c r="EI622" s="41"/>
      <c r="EJ622" s="41"/>
      <c r="EK622" s="41"/>
      <c r="EL622" s="41"/>
      <c r="EM622" s="141"/>
      <c r="EN622" s="41"/>
      <c r="EW622" s="41"/>
      <c r="EX622" s="41"/>
    </row>
    <row r="623" spans="1:154" s="143" customFormat="1" x14ac:dyDescent="0.2">
      <c r="A623" s="41"/>
      <c r="B623" s="139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  <c r="AP623" s="140"/>
      <c r="AQ623" s="41"/>
      <c r="AR623" s="141"/>
      <c r="AS623" s="117"/>
      <c r="AT623" s="117"/>
      <c r="AU623" s="117"/>
      <c r="AV623" s="142"/>
      <c r="AW623" s="142"/>
      <c r="AX623" s="142"/>
      <c r="AY623" s="142"/>
      <c r="AZ623" s="142"/>
      <c r="BA623" s="142"/>
      <c r="BB623" s="142"/>
      <c r="BC623" s="142"/>
      <c r="BD623" s="142"/>
      <c r="BE623" s="142"/>
      <c r="BF623" s="142"/>
      <c r="BG623" s="142"/>
      <c r="BH623" s="142"/>
      <c r="BI623" s="142"/>
      <c r="BJ623" s="142"/>
      <c r="BK623" s="142"/>
      <c r="BL623" s="142"/>
      <c r="BM623" s="142"/>
      <c r="BN623" s="142"/>
      <c r="BO623" s="142"/>
      <c r="BP623" s="142"/>
      <c r="BQ623" s="142"/>
      <c r="BR623" s="142"/>
      <c r="BS623" s="142"/>
      <c r="BT623" s="142"/>
      <c r="BU623" s="142"/>
      <c r="BV623" s="142"/>
      <c r="BW623" s="142"/>
      <c r="BX623" s="142"/>
      <c r="BY623" s="142"/>
      <c r="BZ623" s="142"/>
      <c r="CA623" s="142"/>
      <c r="CB623" s="142"/>
      <c r="CC623" s="142"/>
      <c r="CD623" s="142"/>
      <c r="CE623" s="142"/>
      <c r="CF623" s="142"/>
      <c r="CG623" s="142"/>
      <c r="CH623" s="142"/>
      <c r="CI623" s="142"/>
      <c r="CJ623" s="142"/>
      <c r="CK623" s="142"/>
      <c r="CL623" s="142"/>
      <c r="CM623" s="142"/>
      <c r="CN623" s="142"/>
      <c r="CO623" s="142"/>
      <c r="CP623" s="142"/>
      <c r="CQ623" s="142"/>
      <c r="CR623" s="142"/>
      <c r="CS623" s="142"/>
      <c r="CT623" s="142"/>
      <c r="CU623" s="142"/>
      <c r="CV623" s="142"/>
      <c r="CW623" s="142"/>
      <c r="CX623" s="142"/>
      <c r="CY623" s="142"/>
      <c r="CZ623" s="142"/>
      <c r="DA623" s="142"/>
      <c r="DB623" s="142"/>
      <c r="DC623" s="142"/>
      <c r="DD623" s="142"/>
      <c r="DE623" s="142"/>
      <c r="DF623" s="142"/>
      <c r="DG623" s="142"/>
      <c r="DH623" s="142"/>
      <c r="DI623" s="142"/>
      <c r="DJ623" s="142"/>
      <c r="DK623" s="142"/>
      <c r="DL623" s="142"/>
      <c r="DM623" s="142"/>
      <c r="EG623" s="41"/>
      <c r="EH623" s="41"/>
      <c r="EI623" s="41"/>
      <c r="EJ623" s="41"/>
      <c r="EK623" s="41"/>
      <c r="EL623" s="41"/>
      <c r="EM623" s="141"/>
      <c r="EN623" s="41"/>
      <c r="EW623" s="41"/>
      <c r="EX623" s="41"/>
    </row>
    <row r="624" spans="1:154" s="143" customFormat="1" x14ac:dyDescent="0.2">
      <c r="A624" s="41"/>
      <c r="B624" s="139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  <c r="AP624" s="140"/>
      <c r="AQ624" s="41"/>
      <c r="AR624" s="141"/>
      <c r="AS624" s="117"/>
      <c r="AT624" s="117"/>
      <c r="AU624" s="117"/>
      <c r="AV624" s="142"/>
      <c r="AW624" s="142"/>
      <c r="AX624" s="142"/>
      <c r="AY624" s="142"/>
      <c r="AZ624" s="142"/>
      <c r="BA624" s="142"/>
      <c r="BB624" s="142"/>
      <c r="BC624" s="142"/>
      <c r="BD624" s="142"/>
      <c r="BE624" s="142"/>
      <c r="BF624" s="142"/>
      <c r="BG624" s="142"/>
      <c r="BH624" s="142"/>
      <c r="BI624" s="142"/>
      <c r="BJ624" s="142"/>
      <c r="BK624" s="142"/>
      <c r="BL624" s="142"/>
      <c r="BM624" s="142"/>
      <c r="BN624" s="142"/>
      <c r="BO624" s="142"/>
      <c r="BP624" s="142"/>
      <c r="BQ624" s="142"/>
      <c r="BR624" s="142"/>
      <c r="BS624" s="142"/>
      <c r="BT624" s="142"/>
      <c r="BU624" s="142"/>
      <c r="BV624" s="142"/>
      <c r="BW624" s="142"/>
      <c r="BX624" s="142"/>
      <c r="BY624" s="142"/>
      <c r="BZ624" s="142"/>
      <c r="CA624" s="142"/>
      <c r="CB624" s="142"/>
      <c r="CC624" s="142"/>
      <c r="CD624" s="142"/>
      <c r="CE624" s="142"/>
      <c r="CF624" s="142"/>
      <c r="CG624" s="142"/>
      <c r="CH624" s="142"/>
      <c r="CI624" s="142"/>
      <c r="CJ624" s="142"/>
      <c r="CK624" s="142"/>
      <c r="CL624" s="142"/>
      <c r="CM624" s="142"/>
      <c r="CN624" s="142"/>
      <c r="CO624" s="142"/>
      <c r="CP624" s="142"/>
      <c r="CQ624" s="142"/>
      <c r="CR624" s="142"/>
      <c r="CS624" s="142"/>
      <c r="CT624" s="142"/>
      <c r="CU624" s="142"/>
      <c r="CV624" s="142"/>
      <c r="CW624" s="142"/>
      <c r="CX624" s="142"/>
      <c r="CY624" s="142"/>
      <c r="CZ624" s="142"/>
      <c r="DA624" s="142"/>
      <c r="DB624" s="142"/>
      <c r="DC624" s="142"/>
      <c r="DD624" s="142"/>
      <c r="DE624" s="142"/>
      <c r="DF624" s="142"/>
      <c r="DG624" s="142"/>
      <c r="DH624" s="142"/>
      <c r="DI624" s="142"/>
      <c r="DJ624" s="142"/>
      <c r="DK624" s="142"/>
      <c r="DL624" s="142"/>
      <c r="DM624" s="142"/>
      <c r="EG624" s="41"/>
      <c r="EH624" s="41"/>
      <c r="EI624" s="41"/>
      <c r="EJ624" s="41"/>
      <c r="EK624" s="41"/>
      <c r="EL624" s="41"/>
      <c r="EM624" s="141"/>
      <c r="EN624" s="41"/>
      <c r="EW624" s="41"/>
      <c r="EX624" s="41"/>
    </row>
    <row r="625" spans="1:154" s="143" customFormat="1" x14ac:dyDescent="0.2">
      <c r="A625" s="41"/>
      <c r="B625" s="139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  <c r="AP625" s="140"/>
      <c r="AQ625" s="41"/>
      <c r="AR625" s="141"/>
      <c r="AS625" s="117"/>
      <c r="AT625" s="117"/>
      <c r="AU625" s="117"/>
      <c r="AV625" s="142"/>
      <c r="AW625" s="142"/>
      <c r="AX625" s="142"/>
      <c r="AY625" s="142"/>
      <c r="AZ625" s="142"/>
      <c r="BA625" s="142"/>
      <c r="BB625" s="142"/>
      <c r="BC625" s="142"/>
      <c r="BD625" s="142"/>
      <c r="BE625" s="142"/>
      <c r="BF625" s="142"/>
      <c r="BG625" s="142"/>
      <c r="BH625" s="142"/>
      <c r="BI625" s="142"/>
      <c r="BJ625" s="142"/>
      <c r="BK625" s="142"/>
      <c r="BL625" s="142"/>
      <c r="BM625" s="142"/>
      <c r="BN625" s="142"/>
      <c r="BO625" s="142"/>
      <c r="BP625" s="142"/>
      <c r="BQ625" s="142"/>
      <c r="BR625" s="142"/>
      <c r="BS625" s="142"/>
      <c r="BT625" s="142"/>
      <c r="BU625" s="142"/>
      <c r="BV625" s="142"/>
      <c r="BW625" s="142"/>
      <c r="BX625" s="142"/>
      <c r="BY625" s="142"/>
      <c r="BZ625" s="142"/>
      <c r="CA625" s="142"/>
      <c r="CB625" s="142"/>
      <c r="CC625" s="142"/>
      <c r="CD625" s="142"/>
      <c r="CE625" s="142"/>
      <c r="CF625" s="142"/>
      <c r="CG625" s="142"/>
      <c r="CH625" s="142"/>
      <c r="CI625" s="142"/>
      <c r="CJ625" s="142"/>
      <c r="CK625" s="142"/>
      <c r="CL625" s="142"/>
      <c r="CM625" s="142"/>
      <c r="CN625" s="142"/>
      <c r="CO625" s="142"/>
      <c r="CP625" s="142"/>
      <c r="CQ625" s="142"/>
      <c r="CR625" s="142"/>
      <c r="CS625" s="142"/>
      <c r="CT625" s="142"/>
      <c r="CU625" s="142"/>
      <c r="CV625" s="142"/>
      <c r="CW625" s="142"/>
      <c r="CX625" s="142"/>
      <c r="CY625" s="142"/>
      <c r="CZ625" s="142"/>
      <c r="DA625" s="142"/>
      <c r="DB625" s="142"/>
      <c r="DC625" s="142"/>
      <c r="DD625" s="142"/>
      <c r="DE625" s="142"/>
      <c r="DF625" s="142"/>
      <c r="DG625" s="142"/>
      <c r="DH625" s="142"/>
      <c r="DI625" s="142"/>
      <c r="DJ625" s="142"/>
      <c r="DK625" s="142"/>
      <c r="DL625" s="142"/>
      <c r="DM625" s="142"/>
      <c r="EG625" s="41"/>
      <c r="EH625" s="41"/>
      <c r="EI625" s="41"/>
      <c r="EJ625" s="41"/>
      <c r="EK625" s="41"/>
      <c r="EL625" s="41"/>
      <c r="EM625" s="141"/>
      <c r="EN625" s="41"/>
      <c r="EW625" s="41"/>
      <c r="EX625" s="41"/>
    </row>
    <row r="626" spans="1:154" s="143" customFormat="1" x14ac:dyDescent="0.2">
      <c r="A626" s="41"/>
      <c r="B626" s="139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140"/>
      <c r="AQ626" s="41"/>
      <c r="AR626" s="141"/>
      <c r="AS626" s="117"/>
      <c r="AT626" s="117"/>
      <c r="AU626" s="117"/>
      <c r="AV626" s="142"/>
      <c r="AW626" s="142"/>
      <c r="AX626" s="142"/>
      <c r="AY626" s="142"/>
      <c r="AZ626" s="142"/>
      <c r="BA626" s="142"/>
      <c r="BB626" s="142"/>
      <c r="BC626" s="142"/>
      <c r="BD626" s="142"/>
      <c r="BE626" s="142"/>
      <c r="BF626" s="142"/>
      <c r="BG626" s="142"/>
      <c r="BH626" s="142"/>
      <c r="BI626" s="142"/>
      <c r="BJ626" s="142"/>
      <c r="BK626" s="142"/>
      <c r="BL626" s="142"/>
      <c r="BM626" s="142"/>
      <c r="BN626" s="142"/>
      <c r="BO626" s="142"/>
      <c r="BP626" s="142"/>
      <c r="BQ626" s="142"/>
      <c r="BR626" s="142"/>
      <c r="BS626" s="142"/>
      <c r="BT626" s="142"/>
      <c r="BU626" s="142"/>
      <c r="BV626" s="142"/>
      <c r="BW626" s="142"/>
      <c r="BX626" s="142"/>
      <c r="BY626" s="142"/>
      <c r="BZ626" s="142"/>
      <c r="CA626" s="142"/>
      <c r="CB626" s="142"/>
      <c r="CC626" s="142"/>
      <c r="CD626" s="142"/>
      <c r="CE626" s="142"/>
      <c r="CF626" s="142"/>
      <c r="CG626" s="142"/>
      <c r="CH626" s="142"/>
      <c r="CI626" s="142"/>
      <c r="CJ626" s="142"/>
      <c r="CK626" s="142"/>
      <c r="CL626" s="142"/>
      <c r="CM626" s="142"/>
      <c r="CN626" s="142"/>
      <c r="CO626" s="142"/>
      <c r="CP626" s="142"/>
      <c r="CQ626" s="142"/>
      <c r="CR626" s="142"/>
      <c r="CS626" s="142"/>
      <c r="CT626" s="142"/>
      <c r="CU626" s="142"/>
      <c r="CV626" s="142"/>
      <c r="CW626" s="142"/>
      <c r="CX626" s="142"/>
      <c r="CY626" s="142"/>
      <c r="CZ626" s="142"/>
      <c r="DA626" s="142"/>
      <c r="DB626" s="142"/>
      <c r="DC626" s="142"/>
      <c r="DD626" s="142"/>
      <c r="DE626" s="142"/>
      <c r="DF626" s="142"/>
      <c r="DG626" s="142"/>
      <c r="DH626" s="142"/>
      <c r="DI626" s="142"/>
      <c r="DJ626" s="142"/>
      <c r="DK626" s="142"/>
      <c r="DL626" s="142"/>
      <c r="DM626" s="142"/>
      <c r="EG626" s="41"/>
      <c r="EH626" s="41"/>
      <c r="EI626" s="41"/>
      <c r="EJ626" s="41"/>
      <c r="EK626" s="41"/>
      <c r="EL626" s="41"/>
      <c r="EM626" s="141"/>
      <c r="EN626" s="41"/>
      <c r="EW626" s="41"/>
      <c r="EX626" s="41"/>
    </row>
    <row r="627" spans="1:154" s="143" customFormat="1" x14ac:dyDescent="0.2">
      <c r="A627" s="41"/>
      <c r="B627" s="139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  <c r="AK627" s="41"/>
      <c r="AL627" s="41"/>
      <c r="AM627" s="41"/>
      <c r="AN627" s="41"/>
      <c r="AO627" s="41"/>
      <c r="AP627" s="140"/>
      <c r="AQ627" s="41"/>
      <c r="AR627" s="141"/>
      <c r="AS627" s="117"/>
      <c r="AT627" s="117"/>
      <c r="AU627" s="117"/>
      <c r="AV627" s="142"/>
      <c r="AW627" s="142"/>
      <c r="AX627" s="142"/>
      <c r="AY627" s="142"/>
      <c r="AZ627" s="142"/>
      <c r="BA627" s="142"/>
      <c r="BB627" s="142"/>
      <c r="BC627" s="142"/>
      <c r="BD627" s="142"/>
      <c r="BE627" s="142"/>
      <c r="BF627" s="142"/>
      <c r="BG627" s="142"/>
      <c r="BH627" s="142"/>
      <c r="BI627" s="142"/>
      <c r="BJ627" s="142"/>
      <c r="BK627" s="142"/>
      <c r="BL627" s="142"/>
      <c r="BM627" s="142"/>
      <c r="BN627" s="142"/>
      <c r="BO627" s="142"/>
      <c r="BP627" s="142"/>
      <c r="BQ627" s="142"/>
      <c r="BR627" s="142"/>
      <c r="BS627" s="142"/>
      <c r="BT627" s="142"/>
      <c r="BU627" s="142"/>
      <c r="BV627" s="142"/>
      <c r="BW627" s="142"/>
      <c r="BX627" s="142"/>
      <c r="BY627" s="142"/>
      <c r="BZ627" s="142"/>
      <c r="CA627" s="142"/>
      <c r="CB627" s="142"/>
      <c r="CC627" s="142"/>
      <c r="CD627" s="142"/>
      <c r="CE627" s="142"/>
      <c r="CF627" s="142"/>
      <c r="CG627" s="142"/>
      <c r="CH627" s="142"/>
      <c r="CI627" s="142"/>
      <c r="CJ627" s="142"/>
      <c r="CK627" s="142"/>
      <c r="CL627" s="142"/>
      <c r="CM627" s="142"/>
      <c r="CN627" s="142"/>
      <c r="CO627" s="142"/>
      <c r="CP627" s="142"/>
      <c r="CQ627" s="142"/>
      <c r="CR627" s="142"/>
      <c r="CS627" s="142"/>
      <c r="CT627" s="142"/>
      <c r="CU627" s="142"/>
      <c r="CV627" s="142"/>
      <c r="CW627" s="142"/>
      <c r="CX627" s="142"/>
      <c r="CY627" s="142"/>
      <c r="CZ627" s="142"/>
      <c r="DA627" s="142"/>
      <c r="DB627" s="142"/>
      <c r="DC627" s="142"/>
      <c r="DD627" s="142"/>
      <c r="DE627" s="142"/>
      <c r="DF627" s="142"/>
      <c r="DG627" s="142"/>
      <c r="DH627" s="142"/>
      <c r="DI627" s="142"/>
      <c r="DJ627" s="142"/>
      <c r="DK627" s="142"/>
      <c r="DL627" s="142"/>
      <c r="DM627" s="142"/>
      <c r="EG627" s="41"/>
      <c r="EH627" s="41"/>
      <c r="EI627" s="41"/>
      <c r="EJ627" s="41"/>
      <c r="EK627" s="41"/>
      <c r="EL627" s="41"/>
      <c r="EM627" s="141"/>
      <c r="EN627" s="41"/>
      <c r="EW627" s="41"/>
      <c r="EX627" s="41"/>
    </row>
    <row r="628" spans="1:154" s="143" customFormat="1" x14ac:dyDescent="0.2">
      <c r="A628" s="41"/>
      <c r="B628" s="139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41"/>
      <c r="AL628" s="41"/>
      <c r="AM628" s="41"/>
      <c r="AN628" s="41"/>
      <c r="AO628" s="41"/>
      <c r="AP628" s="140"/>
      <c r="AQ628" s="41"/>
      <c r="AR628" s="141"/>
      <c r="AS628" s="117"/>
      <c r="AT628" s="117"/>
      <c r="AU628" s="117"/>
      <c r="AV628" s="142"/>
      <c r="AW628" s="142"/>
      <c r="AX628" s="142"/>
      <c r="AY628" s="142"/>
      <c r="AZ628" s="142"/>
      <c r="BA628" s="142"/>
      <c r="BB628" s="142"/>
      <c r="BC628" s="142"/>
      <c r="BD628" s="142"/>
      <c r="BE628" s="142"/>
      <c r="BF628" s="142"/>
      <c r="BG628" s="142"/>
      <c r="BH628" s="142"/>
      <c r="BI628" s="142"/>
      <c r="BJ628" s="142"/>
      <c r="BK628" s="142"/>
      <c r="BL628" s="142"/>
      <c r="BM628" s="142"/>
      <c r="BN628" s="142"/>
      <c r="BO628" s="142"/>
      <c r="BP628" s="142"/>
      <c r="BQ628" s="142"/>
      <c r="BR628" s="142"/>
      <c r="BS628" s="142"/>
      <c r="BT628" s="142"/>
      <c r="BU628" s="142"/>
      <c r="BV628" s="142"/>
      <c r="BW628" s="142"/>
      <c r="BX628" s="142"/>
      <c r="BY628" s="142"/>
      <c r="BZ628" s="142"/>
      <c r="CA628" s="142"/>
      <c r="CB628" s="142"/>
      <c r="CC628" s="142"/>
      <c r="CD628" s="142"/>
      <c r="CE628" s="142"/>
      <c r="CF628" s="142"/>
      <c r="CG628" s="142"/>
      <c r="CH628" s="142"/>
      <c r="CI628" s="142"/>
      <c r="CJ628" s="142"/>
      <c r="CK628" s="142"/>
      <c r="CL628" s="142"/>
      <c r="CM628" s="142"/>
      <c r="CN628" s="142"/>
      <c r="CO628" s="142"/>
      <c r="CP628" s="142"/>
      <c r="CQ628" s="142"/>
      <c r="CR628" s="142"/>
      <c r="CS628" s="142"/>
      <c r="CT628" s="142"/>
      <c r="CU628" s="142"/>
      <c r="CV628" s="142"/>
      <c r="CW628" s="142"/>
      <c r="CX628" s="142"/>
      <c r="CY628" s="142"/>
      <c r="CZ628" s="142"/>
      <c r="DA628" s="142"/>
      <c r="DB628" s="142"/>
      <c r="DC628" s="142"/>
      <c r="DD628" s="142"/>
      <c r="DE628" s="142"/>
      <c r="DF628" s="142"/>
      <c r="DG628" s="142"/>
      <c r="DH628" s="142"/>
      <c r="DI628" s="142"/>
      <c r="DJ628" s="142"/>
      <c r="DK628" s="142"/>
      <c r="DL628" s="142"/>
      <c r="DM628" s="142"/>
      <c r="EG628" s="41"/>
      <c r="EH628" s="41"/>
      <c r="EI628" s="41"/>
      <c r="EJ628" s="41"/>
      <c r="EK628" s="41"/>
      <c r="EL628" s="41"/>
      <c r="EM628" s="141"/>
      <c r="EN628" s="41"/>
      <c r="EW628" s="41"/>
      <c r="EX628" s="41"/>
    </row>
    <row r="629" spans="1:154" s="143" customFormat="1" x14ac:dyDescent="0.2">
      <c r="A629" s="41"/>
      <c r="B629" s="139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  <c r="AH629" s="41"/>
      <c r="AI629" s="41"/>
      <c r="AJ629" s="41"/>
      <c r="AK629" s="41"/>
      <c r="AL629" s="41"/>
      <c r="AM629" s="41"/>
      <c r="AN629" s="41"/>
      <c r="AO629" s="41"/>
      <c r="AP629" s="140"/>
      <c r="AQ629" s="41"/>
      <c r="AR629" s="141"/>
      <c r="AS629" s="117"/>
      <c r="AT629" s="117"/>
      <c r="AU629" s="117"/>
      <c r="AV629" s="142"/>
      <c r="AW629" s="142"/>
      <c r="AX629" s="142"/>
      <c r="AY629" s="142"/>
      <c r="AZ629" s="142"/>
      <c r="BA629" s="142"/>
      <c r="BB629" s="142"/>
      <c r="BC629" s="142"/>
      <c r="BD629" s="142"/>
      <c r="BE629" s="142"/>
      <c r="BF629" s="142"/>
      <c r="BG629" s="142"/>
      <c r="BH629" s="142"/>
      <c r="BI629" s="142"/>
      <c r="BJ629" s="142"/>
      <c r="BK629" s="142"/>
      <c r="BL629" s="142"/>
      <c r="BM629" s="142"/>
      <c r="BN629" s="142"/>
      <c r="BO629" s="142"/>
      <c r="BP629" s="142"/>
      <c r="BQ629" s="142"/>
      <c r="BR629" s="142"/>
      <c r="BS629" s="142"/>
      <c r="BT629" s="142"/>
      <c r="BU629" s="142"/>
      <c r="BV629" s="142"/>
      <c r="BW629" s="142"/>
      <c r="BX629" s="142"/>
      <c r="BY629" s="142"/>
      <c r="BZ629" s="142"/>
      <c r="CA629" s="142"/>
      <c r="CB629" s="142"/>
      <c r="CC629" s="142"/>
      <c r="CD629" s="142"/>
      <c r="CE629" s="142"/>
      <c r="CF629" s="142"/>
      <c r="CG629" s="142"/>
      <c r="CH629" s="142"/>
      <c r="CI629" s="142"/>
      <c r="CJ629" s="142"/>
      <c r="CK629" s="142"/>
      <c r="CL629" s="142"/>
      <c r="CM629" s="142"/>
      <c r="CN629" s="142"/>
      <c r="CO629" s="142"/>
      <c r="CP629" s="142"/>
      <c r="CQ629" s="142"/>
      <c r="CR629" s="142"/>
      <c r="CS629" s="142"/>
      <c r="CT629" s="142"/>
      <c r="CU629" s="142"/>
      <c r="CV629" s="142"/>
      <c r="CW629" s="142"/>
      <c r="CX629" s="142"/>
      <c r="CY629" s="142"/>
      <c r="CZ629" s="142"/>
      <c r="DA629" s="142"/>
      <c r="DB629" s="142"/>
      <c r="DC629" s="142"/>
      <c r="DD629" s="142"/>
      <c r="DE629" s="142"/>
      <c r="DF629" s="142"/>
      <c r="DG629" s="142"/>
      <c r="DH629" s="142"/>
      <c r="DI629" s="142"/>
      <c r="DJ629" s="142"/>
      <c r="DK629" s="142"/>
      <c r="DL629" s="142"/>
      <c r="DM629" s="142"/>
      <c r="EG629" s="41"/>
      <c r="EH629" s="41"/>
      <c r="EI629" s="41"/>
      <c r="EJ629" s="41"/>
      <c r="EK629" s="41"/>
      <c r="EL629" s="41"/>
      <c r="EM629" s="141"/>
      <c r="EN629" s="41"/>
      <c r="EW629" s="41"/>
      <c r="EX629" s="41"/>
    </row>
    <row r="630" spans="1:154" s="143" customFormat="1" x14ac:dyDescent="0.2">
      <c r="A630" s="41"/>
      <c r="B630" s="139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  <c r="AH630" s="41"/>
      <c r="AI630" s="41"/>
      <c r="AJ630" s="41"/>
      <c r="AK630" s="41"/>
      <c r="AL630" s="41"/>
      <c r="AM630" s="41"/>
      <c r="AN630" s="41"/>
      <c r="AO630" s="41"/>
      <c r="AP630" s="140"/>
      <c r="AQ630" s="41"/>
      <c r="AR630" s="141"/>
      <c r="AS630" s="117"/>
      <c r="AT630" s="117"/>
      <c r="AU630" s="117"/>
      <c r="AV630" s="142"/>
      <c r="AW630" s="142"/>
      <c r="AX630" s="142"/>
      <c r="AY630" s="142"/>
      <c r="AZ630" s="142"/>
      <c r="BA630" s="142"/>
      <c r="BB630" s="142"/>
      <c r="BC630" s="142"/>
      <c r="BD630" s="142"/>
      <c r="BE630" s="142"/>
      <c r="BF630" s="142"/>
      <c r="BG630" s="142"/>
      <c r="BH630" s="142"/>
      <c r="BI630" s="142"/>
      <c r="BJ630" s="142"/>
      <c r="BK630" s="142"/>
      <c r="BL630" s="142"/>
      <c r="BM630" s="142"/>
      <c r="BN630" s="142"/>
      <c r="BO630" s="142"/>
      <c r="BP630" s="142"/>
      <c r="BQ630" s="142"/>
      <c r="BR630" s="142"/>
      <c r="BS630" s="142"/>
      <c r="BT630" s="142"/>
      <c r="BU630" s="142"/>
      <c r="BV630" s="142"/>
      <c r="BW630" s="142"/>
      <c r="BX630" s="142"/>
      <c r="BY630" s="142"/>
      <c r="BZ630" s="142"/>
      <c r="CA630" s="142"/>
      <c r="CB630" s="142"/>
      <c r="CC630" s="142"/>
      <c r="CD630" s="142"/>
      <c r="CE630" s="142"/>
      <c r="CF630" s="142"/>
      <c r="CG630" s="142"/>
      <c r="CH630" s="142"/>
      <c r="CI630" s="142"/>
      <c r="CJ630" s="142"/>
      <c r="CK630" s="142"/>
      <c r="CL630" s="142"/>
      <c r="CM630" s="142"/>
      <c r="CN630" s="142"/>
      <c r="CO630" s="142"/>
      <c r="CP630" s="142"/>
      <c r="CQ630" s="142"/>
      <c r="CR630" s="142"/>
      <c r="CS630" s="142"/>
      <c r="CT630" s="142"/>
      <c r="CU630" s="142"/>
      <c r="CV630" s="142"/>
      <c r="CW630" s="142"/>
      <c r="CX630" s="142"/>
      <c r="CY630" s="142"/>
      <c r="CZ630" s="142"/>
      <c r="DA630" s="142"/>
      <c r="DB630" s="142"/>
      <c r="DC630" s="142"/>
      <c r="DD630" s="142"/>
      <c r="DE630" s="142"/>
      <c r="DF630" s="142"/>
      <c r="DG630" s="142"/>
      <c r="DH630" s="142"/>
      <c r="DI630" s="142"/>
      <c r="DJ630" s="142"/>
      <c r="DK630" s="142"/>
      <c r="DL630" s="142"/>
      <c r="DM630" s="142"/>
      <c r="EG630" s="41"/>
      <c r="EH630" s="41"/>
      <c r="EI630" s="41"/>
      <c r="EJ630" s="41"/>
      <c r="EK630" s="41"/>
      <c r="EL630" s="41"/>
      <c r="EM630" s="141"/>
      <c r="EN630" s="41"/>
      <c r="EW630" s="41"/>
      <c r="EX630" s="41"/>
    </row>
    <row r="631" spans="1:154" s="143" customFormat="1" x14ac:dyDescent="0.2">
      <c r="A631" s="41"/>
      <c r="B631" s="139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  <c r="AH631" s="41"/>
      <c r="AI631" s="41"/>
      <c r="AJ631" s="41"/>
      <c r="AK631" s="41"/>
      <c r="AL631" s="41"/>
      <c r="AM631" s="41"/>
      <c r="AN631" s="41"/>
      <c r="AO631" s="41"/>
      <c r="AP631" s="140"/>
      <c r="AQ631" s="41"/>
      <c r="AR631" s="141"/>
      <c r="AS631" s="117"/>
      <c r="AT631" s="117"/>
      <c r="AU631" s="117"/>
      <c r="AV631" s="142"/>
      <c r="AW631" s="142"/>
      <c r="AX631" s="142"/>
      <c r="AY631" s="142"/>
      <c r="AZ631" s="142"/>
      <c r="BA631" s="142"/>
      <c r="BB631" s="142"/>
      <c r="BC631" s="142"/>
      <c r="BD631" s="142"/>
      <c r="BE631" s="142"/>
      <c r="BF631" s="142"/>
      <c r="BG631" s="142"/>
      <c r="BH631" s="142"/>
      <c r="BI631" s="142"/>
      <c r="BJ631" s="142"/>
      <c r="BK631" s="142"/>
      <c r="BL631" s="142"/>
      <c r="BM631" s="142"/>
      <c r="BN631" s="142"/>
      <c r="BO631" s="142"/>
      <c r="BP631" s="142"/>
      <c r="BQ631" s="142"/>
      <c r="BR631" s="142"/>
      <c r="BS631" s="142"/>
      <c r="BT631" s="142"/>
      <c r="BU631" s="142"/>
      <c r="BV631" s="142"/>
      <c r="BW631" s="142"/>
      <c r="BX631" s="142"/>
      <c r="BY631" s="142"/>
      <c r="BZ631" s="142"/>
      <c r="CA631" s="142"/>
      <c r="CB631" s="142"/>
      <c r="CC631" s="142"/>
      <c r="CD631" s="142"/>
      <c r="CE631" s="142"/>
      <c r="CF631" s="142"/>
      <c r="CG631" s="142"/>
      <c r="CH631" s="142"/>
      <c r="CI631" s="142"/>
      <c r="CJ631" s="142"/>
      <c r="CK631" s="142"/>
      <c r="CL631" s="142"/>
      <c r="CM631" s="142"/>
      <c r="CN631" s="142"/>
      <c r="CO631" s="142"/>
      <c r="CP631" s="142"/>
      <c r="CQ631" s="142"/>
      <c r="CR631" s="142"/>
      <c r="CS631" s="142"/>
      <c r="CT631" s="142"/>
      <c r="CU631" s="142"/>
      <c r="CV631" s="142"/>
      <c r="CW631" s="142"/>
      <c r="CX631" s="142"/>
      <c r="CY631" s="142"/>
      <c r="CZ631" s="142"/>
      <c r="DA631" s="142"/>
      <c r="DB631" s="142"/>
      <c r="DC631" s="142"/>
      <c r="DD631" s="142"/>
      <c r="DE631" s="142"/>
      <c r="DF631" s="142"/>
      <c r="DG631" s="142"/>
      <c r="DH631" s="142"/>
      <c r="DI631" s="142"/>
      <c r="DJ631" s="142"/>
      <c r="DK631" s="142"/>
      <c r="DL631" s="142"/>
      <c r="DM631" s="142"/>
      <c r="EG631" s="41"/>
      <c r="EH631" s="41"/>
      <c r="EI631" s="41"/>
      <c r="EJ631" s="41"/>
      <c r="EK631" s="41"/>
      <c r="EL631" s="41"/>
      <c r="EM631" s="141"/>
      <c r="EN631" s="41"/>
      <c r="EW631" s="41"/>
      <c r="EX631" s="41"/>
    </row>
    <row r="632" spans="1:154" s="143" customFormat="1" x14ac:dyDescent="0.2">
      <c r="A632" s="41"/>
      <c r="B632" s="139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  <c r="AH632" s="41"/>
      <c r="AI632" s="41"/>
      <c r="AJ632" s="41"/>
      <c r="AK632" s="41"/>
      <c r="AL632" s="41"/>
      <c r="AM632" s="41"/>
      <c r="AN632" s="41"/>
      <c r="AO632" s="41"/>
      <c r="AP632" s="140"/>
      <c r="AQ632" s="41"/>
      <c r="AR632" s="141"/>
      <c r="AS632" s="117"/>
      <c r="AT632" s="117"/>
      <c r="AU632" s="117"/>
      <c r="AV632" s="142"/>
      <c r="AW632" s="142"/>
      <c r="AX632" s="142"/>
      <c r="AY632" s="142"/>
      <c r="AZ632" s="142"/>
      <c r="BA632" s="142"/>
      <c r="BB632" s="142"/>
      <c r="BC632" s="142"/>
      <c r="BD632" s="142"/>
      <c r="BE632" s="142"/>
      <c r="BF632" s="142"/>
      <c r="BG632" s="142"/>
      <c r="BH632" s="142"/>
      <c r="BI632" s="142"/>
      <c r="BJ632" s="142"/>
      <c r="BK632" s="142"/>
      <c r="BL632" s="142"/>
      <c r="BM632" s="142"/>
      <c r="BN632" s="142"/>
      <c r="BO632" s="142"/>
      <c r="BP632" s="142"/>
      <c r="BQ632" s="142"/>
      <c r="BR632" s="142"/>
      <c r="BS632" s="142"/>
      <c r="BT632" s="142"/>
      <c r="BU632" s="142"/>
      <c r="BV632" s="142"/>
      <c r="BW632" s="142"/>
      <c r="BX632" s="142"/>
      <c r="BY632" s="142"/>
      <c r="BZ632" s="142"/>
      <c r="CA632" s="142"/>
      <c r="CB632" s="142"/>
      <c r="CC632" s="142"/>
      <c r="CD632" s="142"/>
      <c r="CE632" s="142"/>
      <c r="CF632" s="142"/>
      <c r="CG632" s="142"/>
      <c r="CH632" s="142"/>
      <c r="CI632" s="142"/>
      <c r="CJ632" s="142"/>
      <c r="CK632" s="142"/>
      <c r="CL632" s="142"/>
      <c r="CM632" s="142"/>
      <c r="CN632" s="142"/>
      <c r="CO632" s="142"/>
      <c r="CP632" s="142"/>
      <c r="CQ632" s="142"/>
      <c r="CR632" s="142"/>
      <c r="CS632" s="142"/>
      <c r="CT632" s="142"/>
      <c r="CU632" s="142"/>
      <c r="CV632" s="142"/>
      <c r="CW632" s="142"/>
      <c r="CX632" s="142"/>
      <c r="CY632" s="142"/>
      <c r="CZ632" s="142"/>
      <c r="DA632" s="142"/>
      <c r="DB632" s="142"/>
      <c r="DC632" s="142"/>
      <c r="DD632" s="142"/>
      <c r="DE632" s="142"/>
      <c r="DF632" s="142"/>
      <c r="DG632" s="142"/>
      <c r="DH632" s="142"/>
      <c r="DI632" s="142"/>
      <c r="DJ632" s="142"/>
      <c r="DK632" s="142"/>
      <c r="DL632" s="142"/>
      <c r="DM632" s="142"/>
      <c r="EG632" s="41"/>
      <c r="EH632" s="41"/>
      <c r="EI632" s="41"/>
      <c r="EJ632" s="41"/>
      <c r="EK632" s="41"/>
      <c r="EL632" s="41"/>
      <c r="EM632" s="141"/>
      <c r="EN632" s="41"/>
      <c r="EW632" s="41"/>
      <c r="EX632" s="41"/>
    </row>
    <row r="633" spans="1:154" s="143" customFormat="1" x14ac:dyDescent="0.2">
      <c r="A633" s="41"/>
      <c r="B633" s="139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  <c r="AK633" s="41"/>
      <c r="AL633" s="41"/>
      <c r="AM633" s="41"/>
      <c r="AN633" s="41"/>
      <c r="AO633" s="41"/>
      <c r="AP633" s="140"/>
      <c r="AQ633" s="41"/>
      <c r="AR633" s="141"/>
      <c r="AS633" s="117"/>
      <c r="AT633" s="117"/>
      <c r="AU633" s="117"/>
      <c r="AV633" s="142"/>
      <c r="AW633" s="142"/>
      <c r="AX633" s="142"/>
      <c r="AY633" s="142"/>
      <c r="AZ633" s="142"/>
      <c r="BA633" s="142"/>
      <c r="BB633" s="142"/>
      <c r="BC633" s="142"/>
      <c r="BD633" s="142"/>
      <c r="BE633" s="142"/>
      <c r="BF633" s="142"/>
      <c r="BG633" s="142"/>
      <c r="BH633" s="142"/>
      <c r="BI633" s="142"/>
      <c r="BJ633" s="142"/>
      <c r="BK633" s="142"/>
      <c r="BL633" s="142"/>
      <c r="BM633" s="142"/>
      <c r="BN633" s="142"/>
      <c r="BO633" s="142"/>
      <c r="BP633" s="142"/>
      <c r="BQ633" s="142"/>
      <c r="BR633" s="142"/>
      <c r="BS633" s="142"/>
      <c r="BT633" s="142"/>
      <c r="BU633" s="142"/>
      <c r="BV633" s="142"/>
      <c r="BW633" s="142"/>
      <c r="BX633" s="142"/>
      <c r="BY633" s="142"/>
      <c r="BZ633" s="142"/>
      <c r="CA633" s="142"/>
      <c r="CB633" s="142"/>
      <c r="CC633" s="142"/>
      <c r="CD633" s="142"/>
      <c r="CE633" s="142"/>
      <c r="CF633" s="142"/>
      <c r="CG633" s="142"/>
      <c r="CH633" s="142"/>
      <c r="CI633" s="142"/>
      <c r="CJ633" s="142"/>
      <c r="CK633" s="142"/>
      <c r="CL633" s="142"/>
      <c r="CM633" s="142"/>
      <c r="CN633" s="142"/>
      <c r="CO633" s="142"/>
      <c r="CP633" s="142"/>
      <c r="CQ633" s="142"/>
      <c r="CR633" s="142"/>
      <c r="CS633" s="142"/>
      <c r="CT633" s="142"/>
      <c r="CU633" s="142"/>
      <c r="CV633" s="142"/>
      <c r="CW633" s="142"/>
      <c r="CX633" s="142"/>
      <c r="CY633" s="142"/>
      <c r="CZ633" s="142"/>
      <c r="DA633" s="142"/>
      <c r="DB633" s="142"/>
      <c r="DC633" s="142"/>
      <c r="DD633" s="142"/>
      <c r="DE633" s="142"/>
      <c r="DF633" s="142"/>
      <c r="DG633" s="142"/>
      <c r="DH633" s="142"/>
      <c r="DI633" s="142"/>
      <c r="DJ633" s="142"/>
      <c r="DK633" s="142"/>
      <c r="DL633" s="142"/>
      <c r="DM633" s="142"/>
      <c r="EG633" s="41"/>
      <c r="EH633" s="41"/>
      <c r="EI633" s="41"/>
      <c r="EJ633" s="41"/>
      <c r="EK633" s="41"/>
      <c r="EL633" s="41"/>
      <c r="EM633" s="141"/>
      <c r="EN633" s="41"/>
      <c r="EW633" s="41"/>
      <c r="EX633" s="41"/>
    </row>
    <row r="634" spans="1:154" s="143" customFormat="1" x14ac:dyDescent="0.2">
      <c r="A634" s="41"/>
      <c r="B634" s="139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  <c r="AH634" s="41"/>
      <c r="AI634" s="41"/>
      <c r="AJ634" s="41"/>
      <c r="AK634" s="41"/>
      <c r="AL634" s="41"/>
      <c r="AM634" s="41"/>
      <c r="AN634" s="41"/>
      <c r="AO634" s="41"/>
      <c r="AP634" s="140"/>
      <c r="AQ634" s="41"/>
      <c r="AR634" s="141"/>
      <c r="AS634" s="117"/>
      <c r="AT634" s="117"/>
      <c r="AU634" s="117"/>
      <c r="AV634" s="142"/>
      <c r="AW634" s="142"/>
      <c r="AX634" s="142"/>
      <c r="AY634" s="142"/>
      <c r="AZ634" s="142"/>
      <c r="BA634" s="142"/>
      <c r="BB634" s="142"/>
      <c r="BC634" s="142"/>
      <c r="BD634" s="142"/>
      <c r="BE634" s="142"/>
      <c r="BF634" s="142"/>
      <c r="BG634" s="142"/>
      <c r="BH634" s="142"/>
      <c r="BI634" s="142"/>
      <c r="BJ634" s="142"/>
      <c r="BK634" s="142"/>
      <c r="BL634" s="142"/>
      <c r="BM634" s="142"/>
      <c r="BN634" s="142"/>
      <c r="BO634" s="142"/>
      <c r="BP634" s="142"/>
      <c r="BQ634" s="142"/>
      <c r="BR634" s="142"/>
      <c r="BS634" s="142"/>
      <c r="BT634" s="142"/>
      <c r="BU634" s="142"/>
      <c r="BV634" s="142"/>
      <c r="BW634" s="142"/>
      <c r="BX634" s="142"/>
      <c r="BY634" s="142"/>
      <c r="BZ634" s="142"/>
      <c r="CA634" s="142"/>
      <c r="CB634" s="142"/>
      <c r="CC634" s="142"/>
      <c r="CD634" s="142"/>
      <c r="CE634" s="142"/>
      <c r="CF634" s="142"/>
      <c r="CG634" s="142"/>
      <c r="CH634" s="142"/>
      <c r="CI634" s="142"/>
      <c r="CJ634" s="142"/>
      <c r="CK634" s="142"/>
      <c r="CL634" s="142"/>
      <c r="CM634" s="142"/>
      <c r="CN634" s="142"/>
      <c r="CO634" s="142"/>
      <c r="CP634" s="142"/>
      <c r="CQ634" s="142"/>
      <c r="CR634" s="142"/>
      <c r="CS634" s="142"/>
      <c r="CT634" s="142"/>
      <c r="CU634" s="142"/>
      <c r="CV634" s="142"/>
      <c r="CW634" s="142"/>
      <c r="CX634" s="142"/>
      <c r="CY634" s="142"/>
      <c r="CZ634" s="142"/>
      <c r="DA634" s="142"/>
      <c r="DB634" s="142"/>
      <c r="DC634" s="142"/>
      <c r="DD634" s="142"/>
      <c r="DE634" s="142"/>
      <c r="DF634" s="142"/>
      <c r="DG634" s="142"/>
      <c r="DH634" s="142"/>
      <c r="DI634" s="142"/>
      <c r="DJ634" s="142"/>
      <c r="DK634" s="142"/>
      <c r="DL634" s="142"/>
      <c r="DM634" s="142"/>
      <c r="EG634" s="41"/>
      <c r="EH634" s="41"/>
      <c r="EI634" s="41"/>
      <c r="EJ634" s="41"/>
      <c r="EK634" s="41"/>
      <c r="EL634" s="41"/>
      <c r="EM634" s="141"/>
      <c r="EN634" s="41"/>
      <c r="EW634" s="41"/>
      <c r="EX634" s="41"/>
    </row>
    <row r="635" spans="1:154" s="143" customFormat="1" x14ac:dyDescent="0.2">
      <c r="A635" s="41"/>
      <c r="B635" s="139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  <c r="AH635" s="41"/>
      <c r="AI635" s="41"/>
      <c r="AJ635" s="41"/>
      <c r="AK635" s="41"/>
      <c r="AL635" s="41"/>
      <c r="AM635" s="41"/>
      <c r="AN635" s="41"/>
      <c r="AO635" s="41"/>
      <c r="AP635" s="140"/>
      <c r="AQ635" s="41"/>
      <c r="AR635" s="141"/>
      <c r="AS635" s="117"/>
      <c r="AT635" s="117"/>
      <c r="AU635" s="117"/>
      <c r="AV635" s="142"/>
      <c r="AW635" s="142"/>
      <c r="AX635" s="142"/>
      <c r="AY635" s="142"/>
      <c r="AZ635" s="142"/>
      <c r="BA635" s="142"/>
      <c r="BB635" s="142"/>
      <c r="BC635" s="142"/>
      <c r="BD635" s="142"/>
      <c r="BE635" s="142"/>
      <c r="BF635" s="142"/>
      <c r="BG635" s="142"/>
      <c r="BH635" s="142"/>
      <c r="BI635" s="142"/>
      <c r="BJ635" s="142"/>
      <c r="BK635" s="142"/>
      <c r="BL635" s="142"/>
      <c r="BM635" s="142"/>
      <c r="BN635" s="142"/>
      <c r="BO635" s="142"/>
      <c r="BP635" s="142"/>
      <c r="BQ635" s="142"/>
      <c r="BR635" s="142"/>
      <c r="BS635" s="142"/>
      <c r="BT635" s="142"/>
      <c r="BU635" s="142"/>
      <c r="BV635" s="142"/>
      <c r="BW635" s="142"/>
      <c r="BX635" s="142"/>
      <c r="BY635" s="142"/>
      <c r="BZ635" s="142"/>
      <c r="CA635" s="142"/>
      <c r="CB635" s="142"/>
      <c r="CC635" s="142"/>
      <c r="CD635" s="142"/>
      <c r="CE635" s="142"/>
      <c r="CF635" s="142"/>
      <c r="CG635" s="142"/>
      <c r="CH635" s="142"/>
      <c r="CI635" s="142"/>
      <c r="CJ635" s="142"/>
      <c r="CK635" s="142"/>
      <c r="CL635" s="142"/>
      <c r="CM635" s="142"/>
      <c r="CN635" s="142"/>
      <c r="CO635" s="142"/>
      <c r="CP635" s="142"/>
      <c r="CQ635" s="142"/>
      <c r="CR635" s="142"/>
      <c r="CS635" s="142"/>
      <c r="CT635" s="142"/>
      <c r="CU635" s="142"/>
      <c r="CV635" s="142"/>
      <c r="CW635" s="142"/>
      <c r="CX635" s="142"/>
      <c r="CY635" s="142"/>
      <c r="CZ635" s="142"/>
      <c r="DA635" s="142"/>
      <c r="DB635" s="142"/>
      <c r="DC635" s="142"/>
      <c r="DD635" s="142"/>
      <c r="DE635" s="142"/>
      <c r="DF635" s="142"/>
      <c r="DG635" s="142"/>
      <c r="DH635" s="142"/>
      <c r="DI635" s="142"/>
      <c r="DJ635" s="142"/>
      <c r="DK635" s="142"/>
      <c r="DL635" s="142"/>
      <c r="DM635" s="142"/>
      <c r="EG635" s="41"/>
      <c r="EH635" s="41"/>
      <c r="EI635" s="41"/>
      <c r="EJ635" s="41"/>
      <c r="EK635" s="41"/>
      <c r="EL635" s="41"/>
      <c r="EM635" s="141"/>
      <c r="EN635" s="41"/>
      <c r="EW635" s="41"/>
      <c r="EX635" s="41"/>
    </row>
    <row r="636" spans="1:154" s="143" customFormat="1" x14ac:dyDescent="0.2">
      <c r="A636" s="41"/>
      <c r="B636" s="139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  <c r="AH636" s="41"/>
      <c r="AI636" s="41"/>
      <c r="AJ636" s="41"/>
      <c r="AK636" s="41"/>
      <c r="AL636" s="41"/>
      <c r="AM636" s="41"/>
      <c r="AN636" s="41"/>
      <c r="AO636" s="41"/>
      <c r="AP636" s="140"/>
      <c r="AQ636" s="41"/>
      <c r="AR636" s="141"/>
      <c r="AS636" s="117"/>
      <c r="AT636" s="117"/>
      <c r="AU636" s="117"/>
      <c r="AV636" s="142"/>
      <c r="AW636" s="142"/>
      <c r="AX636" s="142"/>
      <c r="AY636" s="142"/>
      <c r="AZ636" s="142"/>
      <c r="BA636" s="142"/>
      <c r="BB636" s="142"/>
      <c r="BC636" s="142"/>
      <c r="BD636" s="142"/>
      <c r="BE636" s="142"/>
      <c r="BF636" s="142"/>
      <c r="BG636" s="142"/>
      <c r="BH636" s="142"/>
      <c r="BI636" s="142"/>
      <c r="BJ636" s="142"/>
      <c r="BK636" s="142"/>
      <c r="BL636" s="142"/>
      <c r="BM636" s="142"/>
      <c r="BN636" s="142"/>
      <c r="BO636" s="142"/>
      <c r="BP636" s="142"/>
      <c r="BQ636" s="142"/>
      <c r="BR636" s="142"/>
      <c r="BS636" s="142"/>
      <c r="BT636" s="142"/>
      <c r="BU636" s="142"/>
      <c r="BV636" s="142"/>
      <c r="BW636" s="142"/>
      <c r="BX636" s="142"/>
      <c r="BY636" s="142"/>
      <c r="BZ636" s="142"/>
      <c r="CA636" s="142"/>
      <c r="CB636" s="142"/>
      <c r="CC636" s="142"/>
      <c r="CD636" s="142"/>
      <c r="CE636" s="142"/>
      <c r="CF636" s="142"/>
      <c r="CG636" s="142"/>
      <c r="CH636" s="142"/>
      <c r="CI636" s="142"/>
      <c r="CJ636" s="142"/>
      <c r="CK636" s="142"/>
      <c r="CL636" s="142"/>
      <c r="CM636" s="142"/>
      <c r="CN636" s="142"/>
      <c r="CO636" s="142"/>
      <c r="CP636" s="142"/>
      <c r="CQ636" s="142"/>
      <c r="CR636" s="142"/>
      <c r="CS636" s="142"/>
      <c r="CT636" s="142"/>
      <c r="CU636" s="142"/>
      <c r="CV636" s="142"/>
      <c r="CW636" s="142"/>
      <c r="CX636" s="142"/>
      <c r="CY636" s="142"/>
      <c r="CZ636" s="142"/>
      <c r="DA636" s="142"/>
      <c r="DB636" s="142"/>
      <c r="DC636" s="142"/>
      <c r="DD636" s="142"/>
      <c r="DE636" s="142"/>
      <c r="DF636" s="142"/>
      <c r="DG636" s="142"/>
      <c r="DH636" s="142"/>
      <c r="DI636" s="142"/>
      <c r="DJ636" s="142"/>
      <c r="DK636" s="142"/>
      <c r="DL636" s="142"/>
      <c r="DM636" s="142"/>
      <c r="EG636" s="41"/>
      <c r="EH636" s="41"/>
      <c r="EI636" s="41"/>
      <c r="EJ636" s="41"/>
      <c r="EK636" s="41"/>
      <c r="EL636" s="41"/>
      <c r="EM636" s="141"/>
      <c r="EN636" s="41"/>
      <c r="EW636" s="41"/>
      <c r="EX636" s="41"/>
    </row>
    <row r="637" spans="1:154" s="143" customFormat="1" x14ac:dyDescent="0.2">
      <c r="A637" s="41"/>
      <c r="B637" s="139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  <c r="AH637" s="41"/>
      <c r="AI637" s="41"/>
      <c r="AJ637" s="41"/>
      <c r="AK637" s="41"/>
      <c r="AL637" s="41"/>
      <c r="AM637" s="41"/>
      <c r="AN637" s="41"/>
      <c r="AO637" s="41"/>
      <c r="AP637" s="140"/>
      <c r="AQ637" s="41"/>
      <c r="AR637" s="141"/>
      <c r="AS637" s="117"/>
      <c r="AT637" s="117"/>
      <c r="AU637" s="117"/>
      <c r="AV637" s="142"/>
      <c r="AW637" s="142"/>
      <c r="AX637" s="142"/>
      <c r="AY637" s="142"/>
      <c r="AZ637" s="142"/>
      <c r="BA637" s="142"/>
      <c r="BB637" s="142"/>
      <c r="BC637" s="142"/>
      <c r="BD637" s="142"/>
      <c r="BE637" s="142"/>
      <c r="BF637" s="142"/>
      <c r="BG637" s="142"/>
      <c r="BH637" s="142"/>
      <c r="BI637" s="142"/>
      <c r="BJ637" s="142"/>
      <c r="BK637" s="142"/>
      <c r="BL637" s="142"/>
      <c r="BM637" s="142"/>
      <c r="BN637" s="142"/>
      <c r="BO637" s="142"/>
      <c r="BP637" s="142"/>
      <c r="BQ637" s="142"/>
      <c r="BR637" s="142"/>
      <c r="BS637" s="142"/>
      <c r="BT637" s="142"/>
      <c r="BU637" s="142"/>
      <c r="BV637" s="142"/>
      <c r="BW637" s="142"/>
      <c r="BX637" s="142"/>
      <c r="BY637" s="142"/>
      <c r="BZ637" s="142"/>
      <c r="CA637" s="142"/>
      <c r="CB637" s="142"/>
      <c r="CC637" s="142"/>
      <c r="CD637" s="142"/>
      <c r="CE637" s="142"/>
      <c r="CF637" s="142"/>
      <c r="CG637" s="142"/>
      <c r="CH637" s="142"/>
      <c r="CI637" s="142"/>
      <c r="CJ637" s="142"/>
      <c r="CK637" s="142"/>
      <c r="CL637" s="142"/>
      <c r="CM637" s="142"/>
      <c r="CN637" s="142"/>
      <c r="CO637" s="142"/>
      <c r="CP637" s="142"/>
      <c r="CQ637" s="142"/>
      <c r="CR637" s="142"/>
      <c r="CS637" s="142"/>
      <c r="CT637" s="142"/>
      <c r="CU637" s="142"/>
      <c r="CV637" s="142"/>
      <c r="CW637" s="142"/>
      <c r="CX637" s="142"/>
      <c r="CY637" s="142"/>
      <c r="CZ637" s="142"/>
      <c r="DA637" s="142"/>
      <c r="DB637" s="142"/>
      <c r="DC637" s="142"/>
      <c r="DD637" s="142"/>
      <c r="DE637" s="142"/>
      <c r="DF637" s="142"/>
      <c r="DG637" s="142"/>
      <c r="DH637" s="142"/>
      <c r="DI637" s="142"/>
      <c r="DJ637" s="142"/>
      <c r="DK637" s="142"/>
      <c r="DL637" s="142"/>
      <c r="DM637" s="142"/>
      <c r="EG637" s="41"/>
      <c r="EH637" s="41"/>
      <c r="EI637" s="41"/>
      <c r="EJ637" s="41"/>
      <c r="EK637" s="41"/>
      <c r="EL637" s="41"/>
      <c r="EM637" s="141"/>
      <c r="EN637" s="41"/>
      <c r="EW637" s="41"/>
      <c r="EX637" s="41"/>
    </row>
    <row r="638" spans="1:154" s="143" customFormat="1" x14ac:dyDescent="0.2">
      <c r="A638" s="41"/>
      <c r="B638" s="139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  <c r="AH638" s="41"/>
      <c r="AI638" s="41"/>
      <c r="AJ638" s="41"/>
      <c r="AK638" s="41"/>
      <c r="AL638" s="41"/>
      <c r="AM638" s="41"/>
      <c r="AN638" s="41"/>
      <c r="AO638" s="41"/>
      <c r="AP638" s="140"/>
      <c r="AQ638" s="41"/>
      <c r="AR638" s="141"/>
      <c r="AS638" s="117"/>
      <c r="AT638" s="117"/>
      <c r="AU638" s="117"/>
      <c r="AV638" s="142"/>
      <c r="AW638" s="142"/>
      <c r="AX638" s="142"/>
      <c r="AY638" s="142"/>
      <c r="AZ638" s="142"/>
      <c r="BA638" s="142"/>
      <c r="BB638" s="142"/>
      <c r="BC638" s="142"/>
      <c r="BD638" s="142"/>
      <c r="BE638" s="142"/>
      <c r="BF638" s="142"/>
      <c r="BG638" s="142"/>
      <c r="BH638" s="142"/>
      <c r="BI638" s="142"/>
      <c r="BJ638" s="142"/>
      <c r="BK638" s="142"/>
      <c r="BL638" s="142"/>
      <c r="BM638" s="142"/>
      <c r="BN638" s="142"/>
      <c r="BO638" s="142"/>
      <c r="BP638" s="142"/>
      <c r="BQ638" s="142"/>
      <c r="BR638" s="142"/>
      <c r="BS638" s="142"/>
      <c r="BT638" s="142"/>
      <c r="BU638" s="142"/>
      <c r="BV638" s="142"/>
      <c r="BW638" s="142"/>
      <c r="BX638" s="142"/>
      <c r="BY638" s="142"/>
      <c r="BZ638" s="142"/>
      <c r="CA638" s="142"/>
      <c r="CB638" s="142"/>
      <c r="CC638" s="142"/>
      <c r="CD638" s="142"/>
      <c r="CE638" s="142"/>
      <c r="CF638" s="142"/>
      <c r="CG638" s="142"/>
      <c r="CH638" s="142"/>
      <c r="CI638" s="142"/>
      <c r="CJ638" s="142"/>
      <c r="CK638" s="142"/>
      <c r="CL638" s="142"/>
      <c r="CM638" s="142"/>
      <c r="CN638" s="142"/>
      <c r="CO638" s="142"/>
      <c r="CP638" s="142"/>
      <c r="CQ638" s="142"/>
      <c r="CR638" s="142"/>
      <c r="CS638" s="142"/>
      <c r="CT638" s="142"/>
      <c r="CU638" s="142"/>
      <c r="CV638" s="142"/>
      <c r="CW638" s="142"/>
      <c r="CX638" s="142"/>
      <c r="CY638" s="142"/>
      <c r="CZ638" s="142"/>
      <c r="DA638" s="142"/>
      <c r="DB638" s="142"/>
      <c r="DC638" s="142"/>
      <c r="DD638" s="142"/>
      <c r="DE638" s="142"/>
      <c r="DF638" s="142"/>
      <c r="DG638" s="142"/>
      <c r="DH638" s="142"/>
      <c r="DI638" s="142"/>
      <c r="DJ638" s="142"/>
      <c r="DK638" s="142"/>
      <c r="DL638" s="142"/>
      <c r="DM638" s="142"/>
      <c r="EG638" s="41"/>
      <c r="EH638" s="41"/>
      <c r="EI638" s="41"/>
      <c r="EJ638" s="41"/>
      <c r="EK638" s="41"/>
      <c r="EL638" s="41"/>
      <c r="EM638" s="141"/>
      <c r="EN638" s="41"/>
      <c r="EW638" s="41"/>
      <c r="EX638" s="41"/>
    </row>
    <row r="639" spans="1:154" s="143" customFormat="1" x14ac:dyDescent="0.2">
      <c r="A639" s="41"/>
      <c r="B639" s="139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  <c r="AK639" s="41"/>
      <c r="AL639" s="41"/>
      <c r="AM639" s="41"/>
      <c r="AN639" s="41"/>
      <c r="AO639" s="41"/>
      <c r="AP639" s="140"/>
      <c r="AQ639" s="41"/>
      <c r="AR639" s="141"/>
      <c r="AS639" s="117"/>
      <c r="AT639" s="117"/>
      <c r="AU639" s="117"/>
      <c r="AV639" s="142"/>
      <c r="AW639" s="142"/>
      <c r="AX639" s="142"/>
      <c r="AY639" s="142"/>
      <c r="AZ639" s="142"/>
      <c r="BA639" s="142"/>
      <c r="BB639" s="142"/>
      <c r="BC639" s="142"/>
      <c r="BD639" s="142"/>
      <c r="BE639" s="142"/>
      <c r="BF639" s="142"/>
      <c r="BG639" s="142"/>
      <c r="BH639" s="142"/>
      <c r="BI639" s="142"/>
      <c r="BJ639" s="142"/>
      <c r="BK639" s="142"/>
      <c r="BL639" s="142"/>
      <c r="BM639" s="142"/>
      <c r="BN639" s="142"/>
      <c r="BO639" s="142"/>
      <c r="BP639" s="142"/>
      <c r="BQ639" s="142"/>
      <c r="BR639" s="142"/>
      <c r="BS639" s="142"/>
      <c r="BT639" s="142"/>
      <c r="BU639" s="142"/>
      <c r="BV639" s="142"/>
      <c r="BW639" s="142"/>
      <c r="BX639" s="142"/>
      <c r="BY639" s="142"/>
      <c r="BZ639" s="142"/>
      <c r="CA639" s="142"/>
      <c r="CB639" s="142"/>
      <c r="CC639" s="142"/>
      <c r="CD639" s="142"/>
      <c r="CE639" s="142"/>
      <c r="CF639" s="142"/>
      <c r="CG639" s="142"/>
      <c r="CH639" s="142"/>
      <c r="CI639" s="142"/>
      <c r="CJ639" s="142"/>
      <c r="CK639" s="142"/>
      <c r="CL639" s="142"/>
      <c r="CM639" s="142"/>
      <c r="CN639" s="142"/>
      <c r="CO639" s="142"/>
      <c r="CP639" s="142"/>
      <c r="CQ639" s="142"/>
      <c r="CR639" s="142"/>
      <c r="CS639" s="142"/>
      <c r="CT639" s="142"/>
      <c r="CU639" s="142"/>
      <c r="CV639" s="142"/>
      <c r="CW639" s="142"/>
      <c r="CX639" s="142"/>
      <c r="CY639" s="142"/>
      <c r="CZ639" s="142"/>
      <c r="DA639" s="142"/>
      <c r="DB639" s="142"/>
      <c r="DC639" s="142"/>
      <c r="DD639" s="142"/>
      <c r="DE639" s="142"/>
      <c r="DF639" s="142"/>
      <c r="DG639" s="142"/>
      <c r="DH639" s="142"/>
      <c r="DI639" s="142"/>
      <c r="DJ639" s="142"/>
      <c r="DK639" s="142"/>
      <c r="DL639" s="142"/>
      <c r="DM639" s="142"/>
      <c r="EG639" s="41"/>
      <c r="EH639" s="41"/>
      <c r="EI639" s="41"/>
      <c r="EJ639" s="41"/>
      <c r="EK639" s="41"/>
      <c r="EL639" s="41"/>
      <c r="EM639" s="141"/>
      <c r="EN639" s="41"/>
      <c r="EW639" s="41"/>
      <c r="EX639" s="41"/>
    </row>
    <row r="640" spans="1:154" s="143" customFormat="1" x14ac:dyDescent="0.2">
      <c r="A640" s="41"/>
      <c r="B640" s="139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  <c r="AJ640" s="41"/>
      <c r="AK640" s="41"/>
      <c r="AL640" s="41"/>
      <c r="AM640" s="41"/>
      <c r="AN640" s="41"/>
      <c r="AO640" s="41"/>
      <c r="AP640" s="140"/>
      <c r="AQ640" s="41"/>
      <c r="AR640" s="141"/>
      <c r="AS640" s="117"/>
      <c r="AT640" s="117"/>
      <c r="AU640" s="117"/>
      <c r="AV640" s="142"/>
      <c r="AW640" s="142"/>
      <c r="AX640" s="142"/>
      <c r="AY640" s="142"/>
      <c r="AZ640" s="142"/>
      <c r="BA640" s="142"/>
      <c r="BB640" s="142"/>
      <c r="BC640" s="142"/>
      <c r="BD640" s="142"/>
      <c r="BE640" s="142"/>
      <c r="BF640" s="142"/>
      <c r="BG640" s="142"/>
      <c r="BH640" s="142"/>
      <c r="BI640" s="142"/>
      <c r="BJ640" s="142"/>
      <c r="BK640" s="142"/>
      <c r="BL640" s="142"/>
      <c r="BM640" s="142"/>
      <c r="BN640" s="142"/>
      <c r="BO640" s="142"/>
      <c r="BP640" s="142"/>
      <c r="BQ640" s="142"/>
      <c r="BR640" s="142"/>
      <c r="BS640" s="142"/>
      <c r="BT640" s="142"/>
      <c r="BU640" s="142"/>
      <c r="BV640" s="142"/>
      <c r="BW640" s="142"/>
      <c r="BX640" s="142"/>
      <c r="BY640" s="142"/>
      <c r="BZ640" s="142"/>
      <c r="CA640" s="142"/>
      <c r="CB640" s="142"/>
      <c r="CC640" s="142"/>
      <c r="CD640" s="142"/>
      <c r="CE640" s="142"/>
      <c r="CF640" s="142"/>
      <c r="CG640" s="142"/>
      <c r="CH640" s="142"/>
      <c r="CI640" s="142"/>
      <c r="CJ640" s="142"/>
      <c r="CK640" s="142"/>
      <c r="CL640" s="142"/>
      <c r="CM640" s="142"/>
      <c r="CN640" s="142"/>
      <c r="CO640" s="142"/>
      <c r="CP640" s="142"/>
      <c r="CQ640" s="142"/>
      <c r="CR640" s="142"/>
      <c r="CS640" s="142"/>
      <c r="CT640" s="142"/>
      <c r="CU640" s="142"/>
      <c r="CV640" s="142"/>
      <c r="CW640" s="142"/>
      <c r="CX640" s="142"/>
      <c r="CY640" s="142"/>
      <c r="CZ640" s="142"/>
      <c r="DA640" s="142"/>
      <c r="DB640" s="142"/>
      <c r="DC640" s="142"/>
      <c r="DD640" s="142"/>
      <c r="DE640" s="142"/>
      <c r="DF640" s="142"/>
      <c r="DG640" s="142"/>
      <c r="DH640" s="142"/>
      <c r="DI640" s="142"/>
      <c r="DJ640" s="142"/>
      <c r="DK640" s="142"/>
      <c r="DL640" s="142"/>
      <c r="DM640" s="142"/>
      <c r="EG640" s="41"/>
      <c r="EH640" s="41"/>
      <c r="EI640" s="41"/>
      <c r="EJ640" s="41"/>
      <c r="EK640" s="41"/>
      <c r="EL640" s="41"/>
      <c r="EM640" s="141"/>
      <c r="EN640" s="41"/>
      <c r="EW640" s="41"/>
      <c r="EX640" s="41"/>
    </row>
    <row r="641" spans="1:154" s="143" customFormat="1" x14ac:dyDescent="0.2">
      <c r="A641" s="41"/>
      <c r="B641" s="139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  <c r="AJ641" s="41"/>
      <c r="AK641" s="41"/>
      <c r="AL641" s="41"/>
      <c r="AM641" s="41"/>
      <c r="AN641" s="41"/>
      <c r="AO641" s="41"/>
      <c r="AP641" s="140"/>
      <c r="AQ641" s="41"/>
      <c r="AR641" s="141"/>
      <c r="AS641" s="117"/>
      <c r="AT641" s="117"/>
      <c r="AU641" s="117"/>
      <c r="AV641" s="142"/>
      <c r="AW641" s="142"/>
      <c r="AX641" s="142"/>
      <c r="AY641" s="142"/>
      <c r="AZ641" s="142"/>
      <c r="BA641" s="142"/>
      <c r="BB641" s="142"/>
      <c r="BC641" s="142"/>
      <c r="BD641" s="142"/>
      <c r="BE641" s="142"/>
      <c r="BF641" s="142"/>
      <c r="BG641" s="142"/>
      <c r="BH641" s="142"/>
      <c r="BI641" s="142"/>
      <c r="BJ641" s="142"/>
      <c r="BK641" s="142"/>
      <c r="BL641" s="142"/>
      <c r="BM641" s="142"/>
      <c r="BN641" s="142"/>
      <c r="BO641" s="142"/>
      <c r="BP641" s="142"/>
      <c r="BQ641" s="142"/>
      <c r="BR641" s="142"/>
      <c r="BS641" s="142"/>
      <c r="BT641" s="142"/>
      <c r="BU641" s="142"/>
      <c r="BV641" s="142"/>
      <c r="BW641" s="142"/>
      <c r="BX641" s="142"/>
      <c r="BY641" s="142"/>
      <c r="BZ641" s="142"/>
      <c r="CA641" s="142"/>
      <c r="CB641" s="142"/>
      <c r="CC641" s="142"/>
      <c r="CD641" s="142"/>
      <c r="CE641" s="142"/>
      <c r="CF641" s="142"/>
      <c r="CG641" s="142"/>
      <c r="CH641" s="142"/>
      <c r="CI641" s="142"/>
      <c r="CJ641" s="142"/>
      <c r="CK641" s="142"/>
      <c r="CL641" s="142"/>
      <c r="CM641" s="142"/>
      <c r="CN641" s="142"/>
      <c r="CO641" s="142"/>
      <c r="CP641" s="142"/>
      <c r="CQ641" s="142"/>
      <c r="CR641" s="142"/>
      <c r="CS641" s="142"/>
      <c r="CT641" s="142"/>
      <c r="CU641" s="142"/>
      <c r="CV641" s="142"/>
      <c r="CW641" s="142"/>
      <c r="CX641" s="142"/>
      <c r="CY641" s="142"/>
      <c r="CZ641" s="142"/>
      <c r="DA641" s="142"/>
      <c r="DB641" s="142"/>
      <c r="DC641" s="142"/>
      <c r="DD641" s="142"/>
      <c r="DE641" s="142"/>
      <c r="DF641" s="142"/>
      <c r="DG641" s="142"/>
      <c r="DH641" s="142"/>
      <c r="DI641" s="142"/>
      <c r="DJ641" s="142"/>
      <c r="DK641" s="142"/>
      <c r="DL641" s="142"/>
      <c r="DM641" s="142"/>
      <c r="EG641" s="41"/>
      <c r="EH641" s="41"/>
      <c r="EI641" s="41"/>
      <c r="EJ641" s="41"/>
      <c r="EK641" s="41"/>
      <c r="EL641" s="41"/>
      <c r="EM641" s="141"/>
      <c r="EN641" s="41"/>
      <c r="EW641" s="41"/>
      <c r="EX641" s="41"/>
    </row>
    <row r="642" spans="1:154" s="143" customFormat="1" x14ac:dyDescent="0.2">
      <c r="A642" s="41"/>
      <c r="B642" s="139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  <c r="AJ642" s="41"/>
      <c r="AK642" s="41"/>
      <c r="AL642" s="41"/>
      <c r="AM642" s="41"/>
      <c r="AN642" s="41"/>
      <c r="AO642" s="41"/>
      <c r="AP642" s="140"/>
      <c r="AQ642" s="41"/>
      <c r="AR642" s="141"/>
      <c r="AS642" s="117"/>
      <c r="AT642" s="117"/>
      <c r="AU642" s="117"/>
      <c r="AV642" s="142"/>
      <c r="AW642" s="142"/>
      <c r="AX642" s="142"/>
      <c r="AY642" s="142"/>
      <c r="AZ642" s="142"/>
      <c r="BA642" s="142"/>
      <c r="BB642" s="142"/>
      <c r="BC642" s="142"/>
      <c r="BD642" s="142"/>
      <c r="BE642" s="142"/>
      <c r="BF642" s="142"/>
      <c r="BG642" s="142"/>
      <c r="BH642" s="142"/>
      <c r="BI642" s="142"/>
      <c r="BJ642" s="142"/>
      <c r="BK642" s="142"/>
      <c r="BL642" s="142"/>
      <c r="BM642" s="142"/>
      <c r="BN642" s="142"/>
      <c r="BO642" s="142"/>
      <c r="BP642" s="142"/>
      <c r="BQ642" s="142"/>
      <c r="BR642" s="142"/>
      <c r="BS642" s="142"/>
      <c r="BT642" s="142"/>
      <c r="BU642" s="142"/>
      <c r="BV642" s="142"/>
      <c r="BW642" s="142"/>
      <c r="BX642" s="142"/>
      <c r="BY642" s="142"/>
      <c r="BZ642" s="142"/>
      <c r="CA642" s="142"/>
      <c r="CB642" s="142"/>
      <c r="CC642" s="142"/>
      <c r="CD642" s="142"/>
      <c r="CE642" s="142"/>
      <c r="CF642" s="142"/>
      <c r="CG642" s="142"/>
      <c r="CH642" s="142"/>
      <c r="CI642" s="142"/>
      <c r="CJ642" s="142"/>
      <c r="CK642" s="142"/>
      <c r="CL642" s="142"/>
      <c r="CM642" s="142"/>
      <c r="CN642" s="142"/>
      <c r="CO642" s="142"/>
      <c r="CP642" s="142"/>
      <c r="CQ642" s="142"/>
      <c r="CR642" s="142"/>
      <c r="CS642" s="142"/>
      <c r="CT642" s="142"/>
      <c r="CU642" s="142"/>
      <c r="CV642" s="142"/>
      <c r="CW642" s="142"/>
      <c r="CX642" s="142"/>
      <c r="CY642" s="142"/>
      <c r="CZ642" s="142"/>
      <c r="DA642" s="142"/>
      <c r="DB642" s="142"/>
      <c r="DC642" s="142"/>
      <c r="DD642" s="142"/>
      <c r="DE642" s="142"/>
      <c r="DF642" s="142"/>
      <c r="DG642" s="142"/>
      <c r="DH642" s="142"/>
      <c r="DI642" s="142"/>
      <c r="DJ642" s="142"/>
      <c r="DK642" s="142"/>
      <c r="DL642" s="142"/>
      <c r="DM642" s="142"/>
      <c r="EG642" s="41"/>
      <c r="EH642" s="41"/>
      <c r="EI642" s="41"/>
      <c r="EJ642" s="41"/>
      <c r="EK642" s="41"/>
      <c r="EL642" s="41"/>
      <c r="EM642" s="141"/>
      <c r="EN642" s="41"/>
      <c r="EW642" s="41"/>
      <c r="EX642" s="41"/>
    </row>
    <row r="643" spans="1:154" s="143" customFormat="1" x14ac:dyDescent="0.2">
      <c r="A643" s="41"/>
      <c r="B643" s="139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  <c r="AJ643" s="41"/>
      <c r="AK643" s="41"/>
      <c r="AL643" s="41"/>
      <c r="AM643" s="41"/>
      <c r="AN643" s="41"/>
      <c r="AO643" s="41"/>
      <c r="AP643" s="140"/>
      <c r="AQ643" s="41"/>
      <c r="AR643" s="141"/>
      <c r="AS643" s="117"/>
      <c r="AT643" s="117"/>
      <c r="AU643" s="117"/>
      <c r="AV643" s="142"/>
      <c r="AW643" s="142"/>
      <c r="AX643" s="142"/>
      <c r="AY643" s="142"/>
      <c r="AZ643" s="142"/>
      <c r="BA643" s="142"/>
      <c r="BB643" s="142"/>
      <c r="BC643" s="142"/>
      <c r="BD643" s="142"/>
      <c r="BE643" s="142"/>
      <c r="BF643" s="142"/>
      <c r="BG643" s="142"/>
      <c r="BH643" s="142"/>
      <c r="BI643" s="142"/>
      <c r="BJ643" s="142"/>
      <c r="BK643" s="142"/>
      <c r="BL643" s="142"/>
      <c r="BM643" s="142"/>
      <c r="BN643" s="142"/>
      <c r="BO643" s="142"/>
      <c r="BP643" s="142"/>
      <c r="BQ643" s="142"/>
      <c r="BR643" s="142"/>
      <c r="BS643" s="142"/>
      <c r="BT643" s="142"/>
      <c r="BU643" s="142"/>
      <c r="BV643" s="142"/>
      <c r="BW643" s="142"/>
      <c r="BX643" s="142"/>
      <c r="BY643" s="142"/>
      <c r="BZ643" s="142"/>
      <c r="CA643" s="142"/>
      <c r="CB643" s="142"/>
      <c r="CC643" s="142"/>
      <c r="CD643" s="142"/>
      <c r="CE643" s="142"/>
      <c r="CF643" s="142"/>
      <c r="CG643" s="142"/>
      <c r="CH643" s="142"/>
      <c r="CI643" s="142"/>
      <c r="CJ643" s="142"/>
      <c r="CK643" s="142"/>
      <c r="CL643" s="142"/>
      <c r="CM643" s="142"/>
      <c r="CN643" s="142"/>
      <c r="CO643" s="142"/>
      <c r="CP643" s="142"/>
      <c r="CQ643" s="142"/>
      <c r="CR643" s="142"/>
      <c r="CS643" s="142"/>
      <c r="CT643" s="142"/>
      <c r="CU643" s="142"/>
      <c r="CV643" s="142"/>
      <c r="CW643" s="142"/>
      <c r="CX643" s="142"/>
      <c r="CY643" s="142"/>
      <c r="CZ643" s="142"/>
      <c r="DA643" s="142"/>
      <c r="DB643" s="142"/>
      <c r="DC643" s="142"/>
      <c r="DD643" s="142"/>
      <c r="DE643" s="142"/>
      <c r="DF643" s="142"/>
      <c r="DG643" s="142"/>
      <c r="DH643" s="142"/>
      <c r="DI643" s="142"/>
      <c r="DJ643" s="142"/>
      <c r="DK643" s="142"/>
      <c r="DL643" s="142"/>
      <c r="DM643" s="142"/>
      <c r="EG643" s="41"/>
      <c r="EH643" s="41"/>
      <c r="EI643" s="41"/>
      <c r="EJ643" s="41"/>
      <c r="EK643" s="41"/>
      <c r="EL643" s="41"/>
      <c r="EM643" s="141"/>
      <c r="EN643" s="41"/>
      <c r="EW643" s="41"/>
      <c r="EX643" s="41"/>
    </row>
    <row r="644" spans="1:154" s="143" customFormat="1" x14ac:dyDescent="0.2">
      <c r="A644" s="41"/>
      <c r="B644" s="139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  <c r="AJ644" s="41"/>
      <c r="AK644" s="41"/>
      <c r="AL644" s="41"/>
      <c r="AM644" s="41"/>
      <c r="AN644" s="41"/>
      <c r="AO644" s="41"/>
      <c r="AP644" s="140"/>
      <c r="AQ644" s="41"/>
      <c r="AR644" s="141"/>
      <c r="AS644" s="117"/>
      <c r="AT644" s="117"/>
      <c r="AU644" s="117"/>
      <c r="AV644" s="142"/>
      <c r="AW644" s="142"/>
      <c r="AX644" s="142"/>
      <c r="AY644" s="142"/>
      <c r="AZ644" s="142"/>
      <c r="BA644" s="142"/>
      <c r="BB644" s="142"/>
      <c r="BC644" s="142"/>
      <c r="BD644" s="142"/>
      <c r="BE644" s="142"/>
      <c r="BF644" s="142"/>
      <c r="BG644" s="142"/>
      <c r="BH644" s="142"/>
      <c r="BI644" s="142"/>
      <c r="BJ644" s="142"/>
      <c r="BK644" s="142"/>
      <c r="BL644" s="142"/>
      <c r="BM644" s="142"/>
      <c r="BN644" s="142"/>
      <c r="BO644" s="142"/>
      <c r="BP644" s="142"/>
      <c r="BQ644" s="142"/>
      <c r="BR644" s="142"/>
      <c r="BS644" s="142"/>
      <c r="BT644" s="142"/>
      <c r="BU644" s="142"/>
      <c r="BV644" s="142"/>
      <c r="BW644" s="142"/>
      <c r="BX644" s="142"/>
      <c r="BY644" s="142"/>
      <c r="BZ644" s="142"/>
      <c r="CA644" s="142"/>
      <c r="CB644" s="142"/>
      <c r="CC644" s="142"/>
      <c r="CD644" s="142"/>
      <c r="CE644" s="142"/>
      <c r="CF644" s="142"/>
      <c r="CG644" s="142"/>
      <c r="CH644" s="142"/>
      <c r="CI644" s="142"/>
      <c r="CJ644" s="142"/>
      <c r="CK644" s="142"/>
      <c r="CL644" s="142"/>
      <c r="CM644" s="142"/>
      <c r="CN644" s="142"/>
      <c r="CO644" s="142"/>
      <c r="CP644" s="142"/>
      <c r="CQ644" s="142"/>
      <c r="CR644" s="142"/>
      <c r="CS644" s="142"/>
      <c r="CT644" s="142"/>
      <c r="CU644" s="142"/>
      <c r="CV644" s="142"/>
      <c r="CW644" s="142"/>
      <c r="CX644" s="142"/>
      <c r="CY644" s="142"/>
      <c r="CZ644" s="142"/>
      <c r="DA644" s="142"/>
      <c r="DB644" s="142"/>
      <c r="DC644" s="142"/>
      <c r="DD644" s="142"/>
      <c r="DE644" s="142"/>
      <c r="DF644" s="142"/>
      <c r="DG644" s="142"/>
      <c r="DH644" s="142"/>
      <c r="DI644" s="142"/>
      <c r="DJ644" s="142"/>
      <c r="DK644" s="142"/>
      <c r="DL644" s="142"/>
      <c r="DM644" s="142"/>
      <c r="EG644" s="41"/>
      <c r="EH644" s="41"/>
      <c r="EI644" s="41"/>
      <c r="EJ644" s="41"/>
      <c r="EK644" s="41"/>
      <c r="EL644" s="41"/>
      <c r="EM644" s="141"/>
      <c r="EN644" s="41"/>
      <c r="EW644" s="41"/>
      <c r="EX644" s="41"/>
    </row>
    <row r="645" spans="1:154" s="143" customFormat="1" x14ac:dyDescent="0.2">
      <c r="A645" s="41"/>
      <c r="B645" s="139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  <c r="AH645" s="41"/>
      <c r="AI645" s="41"/>
      <c r="AJ645" s="41"/>
      <c r="AK645" s="41"/>
      <c r="AL645" s="41"/>
      <c r="AM645" s="41"/>
      <c r="AN645" s="41"/>
      <c r="AO645" s="41"/>
      <c r="AP645" s="140"/>
      <c r="AQ645" s="41"/>
      <c r="AR645" s="141"/>
      <c r="AS645" s="117"/>
      <c r="AT645" s="117"/>
      <c r="AU645" s="117"/>
      <c r="AV645" s="142"/>
      <c r="AW645" s="142"/>
      <c r="AX645" s="142"/>
      <c r="AY645" s="142"/>
      <c r="AZ645" s="142"/>
      <c r="BA645" s="142"/>
      <c r="BB645" s="142"/>
      <c r="BC645" s="142"/>
      <c r="BD645" s="142"/>
      <c r="BE645" s="142"/>
      <c r="BF645" s="142"/>
      <c r="BG645" s="142"/>
      <c r="BH645" s="142"/>
      <c r="BI645" s="142"/>
      <c r="BJ645" s="142"/>
      <c r="BK645" s="142"/>
      <c r="BL645" s="142"/>
      <c r="BM645" s="142"/>
      <c r="BN645" s="142"/>
      <c r="BO645" s="142"/>
      <c r="BP645" s="142"/>
      <c r="BQ645" s="142"/>
      <c r="BR645" s="142"/>
      <c r="BS645" s="142"/>
      <c r="BT645" s="142"/>
      <c r="BU645" s="142"/>
      <c r="BV645" s="142"/>
      <c r="BW645" s="142"/>
      <c r="BX645" s="142"/>
      <c r="BY645" s="142"/>
      <c r="BZ645" s="142"/>
      <c r="CA645" s="142"/>
      <c r="CB645" s="142"/>
      <c r="CC645" s="142"/>
      <c r="CD645" s="142"/>
      <c r="CE645" s="142"/>
      <c r="CF645" s="142"/>
      <c r="CG645" s="142"/>
      <c r="CH645" s="142"/>
      <c r="CI645" s="142"/>
      <c r="CJ645" s="142"/>
      <c r="CK645" s="142"/>
      <c r="CL645" s="142"/>
      <c r="CM645" s="142"/>
      <c r="CN645" s="142"/>
      <c r="CO645" s="142"/>
      <c r="CP645" s="142"/>
      <c r="CQ645" s="142"/>
      <c r="CR645" s="142"/>
      <c r="CS645" s="142"/>
      <c r="CT645" s="142"/>
      <c r="CU645" s="142"/>
      <c r="CV645" s="142"/>
      <c r="CW645" s="142"/>
      <c r="CX645" s="142"/>
      <c r="CY645" s="142"/>
      <c r="CZ645" s="142"/>
      <c r="DA645" s="142"/>
      <c r="DB645" s="142"/>
      <c r="DC645" s="142"/>
      <c r="DD645" s="142"/>
      <c r="DE645" s="142"/>
      <c r="DF645" s="142"/>
      <c r="DG645" s="142"/>
      <c r="DH645" s="142"/>
      <c r="DI645" s="142"/>
      <c r="DJ645" s="142"/>
      <c r="DK645" s="142"/>
      <c r="DL645" s="142"/>
      <c r="DM645" s="142"/>
      <c r="EG645" s="41"/>
      <c r="EH645" s="41"/>
      <c r="EI645" s="41"/>
      <c r="EJ645" s="41"/>
      <c r="EK645" s="41"/>
      <c r="EL645" s="41"/>
      <c r="EM645" s="141"/>
      <c r="EN645" s="41"/>
      <c r="EW645" s="41"/>
      <c r="EX645" s="41"/>
    </row>
    <row r="646" spans="1:154" s="143" customFormat="1" x14ac:dyDescent="0.2">
      <c r="A646" s="41"/>
      <c r="B646" s="139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  <c r="AH646" s="41"/>
      <c r="AI646" s="41"/>
      <c r="AJ646" s="41"/>
      <c r="AK646" s="41"/>
      <c r="AL646" s="41"/>
      <c r="AM646" s="41"/>
      <c r="AN646" s="41"/>
      <c r="AO646" s="41"/>
      <c r="AP646" s="140"/>
      <c r="AQ646" s="41"/>
      <c r="AR646" s="141"/>
      <c r="AS646" s="117"/>
      <c r="AT646" s="117"/>
      <c r="AU646" s="117"/>
      <c r="AV646" s="142"/>
      <c r="AW646" s="142"/>
      <c r="AX646" s="142"/>
      <c r="AY646" s="142"/>
      <c r="AZ646" s="142"/>
      <c r="BA646" s="142"/>
      <c r="BB646" s="142"/>
      <c r="BC646" s="142"/>
      <c r="BD646" s="142"/>
      <c r="BE646" s="142"/>
      <c r="BF646" s="142"/>
      <c r="BG646" s="142"/>
      <c r="BH646" s="142"/>
      <c r="BI646" s="142"/>
      <c r="BJ646" s="142"/>
      <c r="BK646" s="142"/>
      <c r="BL646" s="142"/>
      <c r="BM646" s="142"/>
      <c r="BN646" s="142"/>
      <c r="BO646" s="142"/>
      <c r="BP646" s="142"/>
      <c r="BQ646" s="142"/>
      <c r="BR646" s="142"/>
      <c r="BS646" s="142"/>
      <c r="BT646" s="142"/>
      <c r="BU646" s="142"/>
      <c r="BV646" s="142"/>
      <c r="BW646" s="142"/>
      <c r="BX646" s="142"/>
      <c r="BY646" s="142"/>
      <c r="BZ646" s="142"/>
      <c r="CA646" s="142"/>
      <c r="CB646" s="142"/>
      <c r="CC646" s="142"/>
      <c r="CD646" s="142"/>
      <c r="CE646" s="142"/>
      <c r="CF646" s="142"/>
      <c r="CG646" s="142"/>
      <c r="CH646" s="142"/>
      <c r="CI646" s="142"/>
      <c r="CJ646" s="142"/>
      <c r="CK646" s="142"/>
      <c r="CL646" s="142"/>
      <c r="CM646" s="142"/>
      <c r="CN646" s="142"/>
      <c r="CO646" s="142"/>
      <c r="CP646" s="142"/>
      <c r="CQ646" s="142"/>
      <c r="CR646" s="142"/>
      <c r="CS646" s="142"/>
      <c r="CT646" s="142"/>
      <c r="CU646" s="142"/>
      <c r="CV646" s="142"/>
      <c r="CW646" s="142"/>
      <c r="CX646" s="142"/>
      <c r="CY646" s="142"/>
      <c r="CZ646" s="142"/>
      <c r="DA646" s="142"/>
      <c r="DB646" s="142"/>
      <c r="DC646" s="142"/>
      <c r="DD646" s="142"/>
      <c r="DE646" s="142"/>
      <c r="DF646" s="142"/>
      <c r="DG646" s="142"/>
      <c r="DH646" s="142"/>
      <c r="DI646" s="142"/>
      <c r="DJ646" s="142"/>
      <c r="DK646" s="142"/>
      <c r="DL646" s="142"/>
      <c r="DM646" s="142"/>
      <c r="EG646" s="41"/>
      <c r="EH646" s="41"/>
      <c r="EI646" s="41"/>
      <c r="EJ646" s="41"/>
      <c r="EK646" s="41"/>
      <c r="EL646" s="41"/>
      <c r="EM646" s="141"/>
      <c r="EN646" s="41"/>
      <c r="EW646" s="41"/>
      <c r="EX646" s="41"/>
    </row>
    <row r="647" spans="1:154" s="143" customFormat="1" x14ac:dyDescent="0.2">
      <c r="A647" s="41"/>
      <c r="B647" s="139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  <c r="AH647" s="41"/>
      <c r="AI647" s="41"/>
      <c r="AJ647" s="41"/>
      <c r="AK647" s="41"/>
      <c r="AL647" s="41"/>
      <c r="AM647" s="41"/>
      <c r="AN647" s="41"/>
      <c r="AO647" s="41"/>
      <c r="AP647" s="140"/>
      <c r="AQ647" s="41"/>
      <c r="AR647" s="141"/>
      <c r="AS647" s="117"/>
      <c r="AT647" s="117"/>
      <c r="AU647" s="117"/>
      <c r="AV647" s="142"/>
      <c r="AW647" s="142"/>
      <c r="AX647" s="142"/>
      <c r="AY647" s="142"/>
      <c r="AZ647" s="142"/>
      <c r="BA647" s="142"/>
      <c r="BB647" s="142"/>
      <c r="BC647" s="142"/>
      <c r="BD647" s="142"/>
      <c r="BE647" s="142"/>
      <c r="BF647" s="142"/>
      <c r="BG647" s="142"/>
      <c r="BH647" s="142"/>
      <c r="BI647" s="142"/>
      <c r="BJ647" s="142"/>
      <c r="BK647" s="142"/>
      <c r="BL647" s="142"/>
      <c r="BM647" s="142"/>
      <c r="BN647" s="142"/>
      <c r="BO647" s="142"/>
      <c r="BP647" s="142"/>
      <c r="BQ647" s="142"/>
      <c r="BR647" s="142"/>
      <c r="BS647" s="142"/>
      <c r="BT647" s="142"/>
      <c r="BU647" s="142"/>
      <c r="BV647" s="142"/>
      <c r="BW647" s="142"/>
      <c r="BX647" s="142"/>
      <c r="BY647" s="142"/>
      <c r="BZ647" s="142"/>
      <c r="CA647" s="142"/>
      <c r="CB647" s="142"/>
      <c r="CC647" s="142"/>
      <c r="CD647" s="142"/>
      <c r="CE647" s="142"/>
      <c r="CF647" s="142"/>
      <c r="CG647" s="142"/>
      <c r="CH647" s="142"/>
      <c r="CI647" s="142"/>
      <c r="CJ647" s="142"/>
      <c r="CK647" s="142"/>
      <c r="CL647" s="142"/>
      <c r="CM647" s="142"/>
      <c r="CN647" s="142"/>
      <c r="CO647" s="142"/>
      <c r="CP647" s="142"/>
      <c r="CQ647" s="142"/>
      <c r="CR647" s="142"/>
      <c r="CS647" s="142"/>
      <c r="CT647" s="142"/>
      <c r="CU647" s="142"/>
      <c r="CV647" s="142"/>
      <c r="CW647" s="142"/>
      <c r="CX647" s="142"/>
      <c r="CY647" s="142"/>
      <c r="CZ647" s="142"/>
      <c r="DA647" s="142"/>
      <c r="DB647" s="142"/>
      <c r="DC647" s="142"/>
      <c r="DD647" s="142"/>
      <c r="DE647" s="142"/>
      <c r="DF647" s="142"/>
      <c r="DG647" s="142"/>
      <c r="DH647" s="142"/>
      <c r="DI647" s="142"/>
      <c r="DJ647" s="142"/>
      <c r="DK647" s="142"/>
      <c r="DL647" s="142"/>
      <c r="DM647" s="142"/>
      <c r="EG647" s="41"/>
      <c r="EH647" s="41"/>
      <c r="EI647" s="41"/>
      <c r="EJ647" s="41"/>
      <c r="EK647" s="41"/>
      <c r="EL647" s="41"/>
      <c r="EM647" s="141"/>
      <c r="EN647" s="41"/>
      <c r="EW647" s="41"/>
      <c r="EX647" s="41"/>
    </row>
    <row r="648" spans="1:154" s="143" customFormat="1" x14ac:dyDescent="0.2">
      <c r="A648" s="41"/>
      <c r="B648" s="139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  <c r="AH648" s="41"/>
      <c r="AI648" s="41"/>
      <c r="AJ648" s="41"/>
      <c r="AK648" s="41"/>
      <c r="AL648" s="41"/>
      <c r="AM648" s="41"/>
      <c r="AN648" s="41"/>
      <c r="AO648" s="41"/>
      <c r="AP648" s="140"/>
      <c r="AQ648" s="41"/>
      <c r="AR648" s="141"/>
      <c r="AS648" s="117"/>
      <c r="AT648" s="117"/>
      <c r="AU648" s="117"/>
      <c r="AV648" s="142"/>
      <c r="AW648" s="142"/>
      <c r="AX648" s="142"/>
      <c r="AY648" s="142"/>
      <c r="AZ648" s="142"/>
      <c r="BA648" s="142"/>
      <c r="BB648" s="142"/>
      <c r="BC648" s="142"/>
      <c r="BD648" s="142"/>
      <c r="BE648" s="142"/>
      <c r="BF648" s="142"/>
      <c r="BG648" s="142"/>
      <c r="BH648" s="142"/>
      <c r="BI648" s="142"/>
      <c r="BJ648" s="142"/>
      <c r="BK648" s="142"/>
      <c r="BL648" s="142"/>
      <c r="BM648" s="142"/>
      <c r="BN648" s="142"/>
      <c r="BO648" s="142"/>
      <c r="BP648" s="142"/>
      <c r="BQ648" s="142"/>
      <c r="BR648" s="142"/>
      <c r="BS648" s="142"/>
      <c r="BT648" s="142"/>
      <c r="BU648" s="142"/>
      <c r="BV648" s="142"/>
      <c r="BW648" s="142"/>
      <c r="BX648" s="142"/>
      <c r="BY648" s="142"/>
      <c r="BZ648" s="142"/>
      <c r="CA648" s="142"/>
      <c r="CB648" s="142"/>
      <c r="CC648" s="142"/>
      <c r="CD648" s="142"/>
      <c r="CE648" s="142"/>
      <c r="CF648" s="142"/>
      <c r="CG648" s="142"/>
      <c r="CH648" s="142"/>
      <c r="CI648" s="142"/>
      <c r="CJ648" s="142"/>
      <c r="CK648" s="142"/>
      <c r="CL648" s="142"/>
      <c r="CM648" s="142"/>
      <c r="CN648" s="142"/>
      <c r="CO648" s="142"/>
      <c r="CP648" s="142"/>
      <c r="CQ648" s="142"/>
      <c r="CR648" s="142"/>
      <c r="CS648" s="142"/>
      <c r="CT648" s="142"/>
      <c r="CU648" s="142"/>
      <c r="CV648" s="142"/>
      <c r="CW648" s="142"/>
      <c r="CX648" s="142"/>
      <c r="CY648" s="142"/>
      <c r="CZ648" s="142"/>
      <c r="DA648" s="142"/>
      <c r="DB648" s="142"/>
      <c r="DC648" s="142"/>
      <c r="DD648" s="142"/>
      <c r="DE648" s="142"/>
      <c r="DF648" s="142"/>
      <c r="DG648" s="142"/>
      <c r="DH648" s="142"/>
      <c r="DI648" s="142"/>
      <c r="DJ648" s="142"/>
      <c r="DK648" s="142"/>
      <c r="DL648" s="142"/>
      <c r="DM648" s="142"/>
      <c r="EG648" s="41"/>
      <c r="EH648" s="41"/>
      <c r="EI648" s="41"/>
      <c r="EJ648" s="41"/>
      <c r="EK648" s="41"/>
      <c r="EL648" s="41"/>
      <c r="EM648" s="141"/>
      <c r="EN648" s="41"/>
      <c r="EW648" s="41"/>
      <c r="EX648" s="41"/>
    </row>
    <row r="649" spans="1:154" s="143" customFormat="1" x14ac:dyDescent="0.2">
      <c r="A649" s="41"/>
      <c r="B649" s="139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1"/>
      <c r="AG649" s="41"/>
      <c r="AH649" s="41"/>
      <c r="AI649" s="41"/>
      <c r="AJ649" s="41"/>
      <c r="AK649" s="41"/>
      <c r="AL649" s="41"/>
      <c r="AM649" s="41"/>
      <c r="AN649" s="41"/>
      <c r="AO649" s="41"/>
      <c r="AP649" s="140"/>
      <c r="AQ649" s="41"/>
      <c r="AR649" s="141"/>
      <c r="AS649" s="117"/>
      <c r="AT649" s="117"/>
      <c r="AU649" s="117"/>
      <c r="AV649" s="142"/>
      <c r="AW649" s="142"/>
      <c r="AX649" s="142"/>
      <c r="AY649" s="142"/>
      <c r="AZ649" s="142"/>
      <c r="BA649" s="142"/>
      <c r="BB649" s="142"/>
      <c r="BC649" s="142"/>
      <c r="BD649" s="142"/>
      <c r="BE649" s="142"/>
      <c r="BF649" s="142"/>
      <c r="BG649" s="142"/>
      <c r="BH649" s="142"/>
      <c r="BI649" s="142"/>
      <c r="BJ649" s="142"/>
      <c r="BK649" s="142"/>
      <c r="BL649" s="142"/>
      <c r="BM649" s="142"/>
      <c r="BN649" s="142"/>
      <c r="BO649" s="142"/>
      <c r="BP649" s="142"/>
      <c r="BQ649" s="142"/>
      <c r="BR649" s="142"/>
      <c r="BS649" s="142"/>
      <c r="BT649" s="142"/>
      <c r="BU649" s="142"/>
      <c r="BV649" s="142"/>
      <c r="BW649" s="142"/>
      <c r="BX649" s="142"/>
      <c r="BY649" s="142"/>
      <c r="BZ649" s="142"/>
      <c r="CA649" s="142"/>
      <c r="CB649" s="142"/>
      <c r="CC649" s="142"/>
      <c r="CD649" s="142"/>
      <c r="CE649" s="142"/>
      <c r="CF649" s="142"/>
      <c r="CG649" s="142"/>
      <c r="CH649" s="142"/>
      <c r="CI649" s="142"/>
      <c r="CJ649" s="142"/>
      <c r="CK649" s="142"/>
      <c r="CL649" s="142"/>
      <c r="CM649" s="142"/>
      <c r="CN649" s="142"/>
      <c r="CO649" s="142"/>
      <c r="CP649" s="142"/>
      <c r="CQ649" s="142"/>
      <c r="CR649" s="142"/>
      <c r="CS649" s="142"/>
      <c r="CT649" s="142"/>
      <c r="CU649" s="142"/>
      <c r="CV649" s="142"/>
      <c r="CW649" s="142"/>
      <c r="CX649" s="142"/>
      <c r="CY649" s="142"/>
      <c r="CZ649" s="142"/>
      <c r="DA649" s="142"/>
      <c r="DB649" s="142"/>
      <c r="DC649" s="142"/>
      <c r="DD649" s="142"/>
      <c r="DE649" s="142"/>
      <c r="DF649" s="142"/>
      <c r="DG649" s="142"/>
      <c r="DH649" s="142"/>
      <c r="DI649" s="142"/>
      <c r="DJ649" s="142"/>
      <c r="DK649" s="142"/>
      <c r="DL649" s="142"/>
      <c r="DM649" s="142"/>
      <c r="EG649" s="41"/>
      <c r="EH649" s="41"/>
      <c r="EI649" s="41"/>
      <c r="EJ649" s="41"/>
      <c r="EK649" s="41"/>
      <c r="EL649" s="41"/>
      <c r="EM649" s="141"/>
      <c r="EN649" s="41"/>
      <c r="EW649" s="41"/>
      <c r="EX649" s="41"/>
    </row>
    <row r="650" spans="1:154" s="143" customFormat="1" x14ac:dyDescent="0.2">
      <c r="A650" s="41"/>
      <c r="B650" s="139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140"/>
      <c r="AQ650" s="41"/>
      <c r="AR650" s="141"/>
      <c r="AS650" s="117"/>
      <c r="AT650" s="117"/>
      <c r="AU650" s="117"/>
      <c r="AV650" s="142"/>
      <c r="AW650" s="142"/>
      <c r="AX650" s="142"/>
      <c r="AY650" s="142"/>
      <c r="AZ650" s="142"/>
      <c r="BA650" s="142"/>
      <c r="BB650" s="142"/>
      <c r="BC650" s="142"/>
      <c r="BD650" s="142"/>
      <c r="BE650" s="142"/>
      <c r="BF650" s="142"/>
      <c r="BG650" s="142"/>
      <c r="BH650" s="142"/>
      <c r="BI650" s="142"/>
      <c r="BJ650" s="142"/>
      <c r="BK650" s="142"/>
      <c r="BL650" s="142"/>
      <c r="BM650" s="142"/>
      <c r="BN650" s="142"/>
      <c r="BO650" s="142"/>
      <c r="BP650" s="142"/>
      <c r="BQ650" s="142"/>
      <c r="BR650" s="142"/>
      <c r="BS650" s="142"/>
      <c r="BT650" s="142"/>
      <c r="BU650" s="142"/>
      <c r="BV650" s="142"/>
      <c r="BW650" s="142"/>
      <c r="BX650" s="142"/>
      <c r="BY650" s="142"/>
      <c r="BZ650" s="142"/>
      <c r="CA650" s="142"/>
      <c r="CB650" s="142"/>
      <c r="CC650" s="142"/>
      <c r="CD650" s="142"/>
      <c r="CE650" s="142"/>
      <c r="CF650" s="142"/>
      <c r="CG650" s="142"/>
      <c r="CH650" s="142"/>
      <c r="CI650" s="142"/>
      <c r="CJ650" s="142"/>
      <c r="CK650" s="142"/>
      <c r="CL650" s="142"/>
      <c r="CM650" s="142"/>
      <c r="CN650" s="142"/>
      <c r="CO650" s="142"/>
      <c r="CP650" s="142"/>
      <c r="CQ650" s="142"/>
      <c r="CR650" s="142"/>
      <c r="CS650" s="142"/>
      <c r="CT650" s="142"/>
      <c r="CU650" s="142"/>
      <c r="CV650" s="142"/>
      <c r="CW650" s="142"/>
      <c r="CX650" s="142"/>
      <c r="CY650" s="142"/>
      <c r="CZ650" s="142"/>
      <c r="DA650" s="142"/>
      <c r="DB650" s="142"/>
      <c r="DC650" s="142"/>
      <c r="DD650" s="142"/>
      <c r="DE650" s="142"/>
      <c r="DF650" s="142"/>
      <c r="DG650" s="142"/>
      <c r="DH650" s="142"/>
      <c r="DI650" s="142"/>
      <c r="DJ650" s="142"/>
      <c r="DK650" s="142"/>
      <c r="DL650" s="142"/>
      <c r="DM650" s="142"/>
      <c r="EG650" s="41"/>
      <c r="EH650" s="41"/>
      <c r="EI650" s="41"/>
      <c r="EJ650" s="41"/>
      <c r="EK650" s="41"/>
      <c r="EL650" s="41"/>
      <c r="EM650" s="141"/>
      <c r="EN650" s="41"/>
      <c r="EW650" s="41"/>
      <c r="EX650" s="41"/>
    </row>
    <row r="651" spans="1:154" s="143" customFormat="1" x14ac:dyDescent="0.2">
      <c r="A651" s="41"/>
      <c r="B651" s="139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1"/>
      <c r="AG651" s="41"/>
      <c r="AH651" s="41"/>
      <c r="AI651" s="41"/>
      <c r="AJ651" s="41"/>
      <c r="AK651" s="41"/>
      <c r="AL651" s="41"/>
      <c r="AM651" s="41"/>
      <c r="AN651" s="41"/>
      <c r="AO651" s="41"/>
      <c r="AP651" s="140"/>
      <c r="AQ651" s="41"/>
      <c r="AR651" s="141"/>
      <c r="AS651" s="117"/>
      <c r="AT651" s="117"/>
      <c r="AU651" s="117"/>
      <c r="AV651" s="142"/>
      <c r="AW651" s="142"/>
      <c r="AX651" s="142"/>
      <c r="AY651" s="142"/>
      <c r="AZ651" s="142"/>
      <c r="BA651" s="142"/>
      <c r="BB651" s="142"/>
      <c r="BC651" s="142"/>
      <c r="BD651" s="142"/>
      <c r="BE651" s="142"/>
      <c r="BF651" s="142"/>
      <c r="BG651" s="142"/>
      <c r="BH651" s="142"/>
      <c r="BI651" s="142"/>
      <c r="BJ651" s="142"/>
      <c r="BK651" s="142"/>
      <c r="BL651" s="142"/>
      <c r="BM651" s="142"/>
      <c r="BN651" s="142"/>
      <c r="BO651" s="142"/>
      <c r="BP651" s="142"/>
      <c r="BQ651" s="142"/>
      <c r="BR651" s="142"/>
      <c r="BS651" s="142"/>
      <c r="BT651" s="142"/>
      <c r="BU651" s="142"/>
      <c r="BV651" s="142"/>
      <c r="BW651" s="142"/>
      <c r="BX651" s="142"/>
      <c r="BY651" s="142"/>
      <c r="BZ651" s="142"/>
      <c r="CA651" s="142"/>
      <c r="CB651" s="142"/>
      <c r="CC651" s="142"/>
      <c r="CD651" s="142"/>
      <c r="CE651" s="142"/>
      <c r="CF651" s="142"/>
      <c r="CG651" s="142"/>
      <c r="CH651" s="142"/>
      <c r="CI651" s="142"/>
      <c r="CJ651" s="142"/>
      <c r="CK651" s="142"/>
      <c r="CL651" s="142"/>
      <c r="CM651" s="142"/>
      <c r="CN651" s="142"/>
      <c r="CO651" s="142"/>
      <c r="CP651" s="142"/>
      <c r="CQ651" s="142"/>
      <c r="CR651" s="142"/>
      <c r="CS651" s="142"/>
      <c r="CT651" s="142"/>
      <c r="CU651" s="142"/>
      <c r="CV651" s="142"/>
      <c r="CW651" s="142"/>
      <c r="CX651" s="142"/>
      <c r="CY651" s="142"/>
      <c r="CZ651" s="142"/>
      <c r="DA651" s="142"/>
      <c r="DB651" s="142"/>
      <c r="DC651" s="142"/>
      <c r="DD651" s="142"/>
      <c r="DE651" s="142"/>
      <c r="DF651" s="142"/>
      <c r="DG651" s="142"/>
      <c r="DH651" s="142"/>
      <c r="DI651" s="142"/>
      <c r="DJ651" s="142"/>
      <c r="DK651" s="142"/>
      <c r="DL651" s="142"/>
      <c r="DM651" s="142"/>
      <c r="EG651" s="41"/>
      <c r="EH651" s="41"/>
      <c r="EI651" s="41"/>
      <c r="EJ651" s="41"/>
      <c r="EK651" s="41"/>
      <c r="EL651" s="41"/>
      <c r="EM651" s="141"/>
      <c r="EN651" s="41"/>
      <c r="EW651" s="41"/>
      <c r="EX651" s="41"/>
    </row>
    <row r="652" spans="1:154" s="143" customFormat="1" x14ac:dyDescent="0.2">
      <c r="A652" s="41"/>
      <c r="B652" s="139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140"/>
      <c r="AQ652" s="41"/>
      <c r="AR652" s="141"/>
      <c r="AS652" s="117"/>
      <c r="AT652" s="117"/>
      <c r="AU652" s="117"/>
      <c r="AV652" s="142"/>
      <c r="AW652" s="142"/>
      <c r="AX652" s="142"/>
      <c r="AY652" s="142"/>
      <c r="AZ652" s="142"/>
      <c r="BA652" s="142"/>
      <c r="BB652" s="142"/>
      <c r="BC652" s="142"/>
      <c r="BD652" s="142"/>
      <c r="BE652" s="142"/>
      <c r="BF652" s="142"/>
      <c r="BG652" s="142"/>
      <c r="BH652" s="142"/>
      <c r="BI652" s="142"/>
      <c r="BJ652" s="142"/>
      <c r="BK652" s="142"/>
      <c r="BL652" s="142"/>
      <c r="BM652" s="142"/>
      <c r="BN652" s="142"/>
      <c r="BO652" s="142"/>
      <c r="BP652" s="142"/>
      <c r="BQ652" s="142"/>
      <c r="BR652" s="142"/>
      <c r="BS652" s="142"/>
      <c r="BT652" s="142"/>
      <c r="BU652" s="142"/>
      <c r="BV652" s="142"/>
      <c r="BW652" s="142"/>
      <c r="BX652" s="142"/>
      <c r="BY652" s="142"/>
      <c r="BZ652" s="142"/>
      <c r="CA652" s="142"/>
      <c r="CB652" s="142"/>
      <c r="CC652" s="142"/>
      <c r="CD652" s="142"/>
      <c r="CE652" s="142"/>
      <c r="CF652" s="142"/>
      <c r="CG652" s="142"/>
      <c r="CH652" s="142"/>
      <c r="CI652" s="142"/>
      <c r="CJ652" s="142"/>
      <c r="CK652" s="142"/>
      <c r="CL652" s="142"/>
      <c r="CM652" s="142"/>
      <c r="CN652" s="142"/>
      <c r="CO652" s="142"/>
      <c r="CP652" s="142"/>
      <c r="CQ652" s="142"/>
      <c r="CR652" s="142"/>
      <c r="CS652" s="142"/>
      <c r="CT652" s="142"/>
      <c r="CU652" s="142"/>
      <c r="CV652" s="142"/>
      <c r="CW652" s="142"/>
      <c r="CX652" s="142"/>
      <c r="CY652" s="142"/>
      <c r="CZ652" s="142"/>
      <c r="DA652" s="142"/>
      <c r="DB652" s="142"/>
      <c r="DC652" s="142"/>
      <c r="DD652" s="142"/>
      <c r="DE652" s="142"/>
      <c r="DF652" s="142"/>
      <c r="DG652" s="142"/>
      <c r="DH652" s="142"/>
      <c r="DI652" s="142"/>
      <c r="DJ652" s="142"/>
      <c r="DK652" s="142"/>
      <c r="DL652" s="142"/>
      <c r="DM652" s="142"/>
      <c r="EG652" s="41"/>
      <c r="EH652" s="41"/>
      <c r="EI652" s="41"/>
      <c r="EJ652" s="41"/>
      <c r="EK652" s="41"/>
      <c r="EL652" s="41"/>
      <c r="EM652" s="141"/>
      <c r="EN652" s="41"/>
      <c r="EW652" s="41"/>
      <c r="EX652" s="41"/>
    </row>
    <row r="653" spans="1:154" s="143" customFormat="1" x14ac:dyDescent="0.2">
      <c r="A653" s="41"/>
      <c r="B653" s="139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1"/>
      <c r="AG653" s="41"/>
      <c r="AH653" s="41"/>
      <c r="AI653" s="41"/>
      <c r="AJ653" s="41"/>
      <c r="AK653" s="41"/>
      <c r="AL653" s="41"/>
      <c r="AM653" s="41"/>
      <c r="AN653" s="41"/>
      <c r="AO653" s="41"/>
      <c r="AP653" s="140"/>
      <c r="AQ653" s="41"/>
      <c r="AR653" s="141"/>
      <c r="AS653" s="117"/>
      <c r="AT653" s="117"/>
      <c r="AU653" s="117"/>
      <c r="AV653" s="142"/>
      <c r="AW653" s="142"/>
      <c r="AX653" s="142"/>
      <c r="AY653" s="142"/>
      <c r="AZ653" s="142"/>
      <c r="BA653" s="142"/>
      <c r="BB653" s="142"/>
      <c r="BC653" s="142"/>
      <c r="BD653" s="142"/>
      <c r="BE653" s="142"/>
      <c r="BF653" s="142"/>
      <c r="BG653" s="142"/>
      <c r="BH653" s="142"/>
      <c r="BI653" s="142"/>
      <c r="BJ653" s="142"/>
      <c r="BK653" s="142"/>
      <c r="BL653" s="142"/>
      <c r="BM653" s="142"/>
      <c r="BN653" s="142"/>
      <c r="BO653" s="142"/>
      <c r="BP653" s="142"/>
      <c r="BQ653" s="142"/>
      <c r="BR653" s="142"/>
      <c r="BS653" s="142"/>
      <c r="BT653" s="142"/>
      <c r="BU653" s="142"/>
      <c r="BV653" s="142"/>
      <c r="BW653" s="142"/>
      <c r="BX653" s="142"/>
      <c r="BY653" s="142"/>
      <c r="BZ653" s="142"/>
      <c r="CA653" s="142"/>
      <c r="CB653" s="142"/>
      <c r="CC653" s="142"/>
      <c r="CD653" s="142"/>
      <c r="CE653" s="142"/>
      <c r="CF653" s="142"/>
      <c r="CG653" s="142"/>
      <c r="CH653" s="142"/>
      <c r="CI653" s="142"/>
      <c r="CJ653" s="142"/>
      <c r="CK653" s="142"/>
      <c r="CL653" s="142"/>
      <c r="CM653" s="142"/>
      <c r="CN653" s="142"/>
      <c r="CO653" s="142"/>
      <c r="CP653" s="142"/>
      <c r="CQ653" s="142"/>
      <c r="CR653" s="142"/>
      <c r="CS653" s="142"/>
      <c r="CT653" s="142"/>
      <c r="CU653" s="142"/>
      <c r="CV653" s="142"/>
      <c r="CW653" s="142"/>
      <c r="CX653" s="142"/>
      <c r="CY653" s="142"/>
      <c r="CZ653" s="142"/>
      <c r="DA653" s="142"/>
      <c r="DB653" s="142"/>
      <c r="DC653" s="142"/>
      <c r="DD653" s="142"/>
      <c r="DE653" s="142"/>
      <c r="DF653" s="142"/>
      <c r="DG653" s="142"/>
      <c r="DH653" s="142"/>
      <c r="DI653" s="142"/>
      <c r="DJ653" s="142"/>
      <c r="DK653" s="142"/>
      <c r="DL653" s="142"/>
      <c r="DM653" s="142"/>
      <c r="EG653" s="41"/>
      <c r="EH653" s="41"/>
      <c r="EI653" s="41"/>
      <c r="EJ653" s="41"/>
      <c r="EK653" s="41"/>
      <c r="EL653" s="41"/>
      <c r="EM653" s="141"/>
      <c r="EN653" s="41"/>
      <c r="EW653" s="41"/>
      <c r="EX653" s="41"/>
    </row>
    <row r="654" spans="1:154" s="143" customFormat="1" x14ac:dyDescent="0.2">
      <c r="A654" s="41"/>
      <c r="B654" s="139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1"/>
      <c r="AG654" s="41"/>
      <c r="AH654" s="41"/>
      <c r="AI654" s="41"/>
      <c r="AJ654" s="41"/>
      <c r="AK654" s="41"/>
      <c r="AL654" s="41"/>
      <c r="AM654" s="41"/>
      <c r="AN654" s="41"/>
      <c r="AO654" s="41"/>
      <c r="AP654" s="140"/>
      <c r="AQ654" s="41"/>
      <c r="AR654" s="141"/>
      <c r="AS654" s="117"/>
      <c r="AT654" s="117"/>
      <c r="AU654" s="117"/>
      <c r="AV654" s="142"/>
      <c r="AW654" s="142"/>
      <c r="AX654" s="142"/>
      <c r="AY654" s="142"/>
      <c r="AZ654" s="142"/>
      <c r="BA654" s="142"/>
      <c r="BB654" s="142"/>
      <c r="BC654" s="142"/>
      <c r="BD654" s="142"/>
      <c r="BE654" s="142"/>
      <c r="BF654" s="142"/>
      <c r="BG654" s="142"/>
      <c r="BH654" s="142"/>
      <c r="BI654" s="142"/>
      <c r="BJ654" s="142"/>
      <c r="BK654" s="142"/>
      <c r="BL654" s="142"/>
      <c r="BM654" s="142"/>
      <c r="BN654" s="142"/>
      <c r="BO654" s="142"/>
      <c r="BP654" s="142"/>
      <c r="BQ654" s="142"/>
      <c r="BR654" s="142"/>
      <c r="BS654" s="142"/>
      <c r="BT654" s="142"/>
      <c r="BU654" s="142"/>
      <c r="BV654" s="142"/>
      <c r="BW654" s="142"/>
      <c r="BX654" s="142"/>
      <c r="BY654" s="142"/>
      <c r="BZ654" s="142"/>
      <c r="CA654" s="142"/>
      <c r="CB654" s="142"/>
      <c r="CC654" s="142"/>
      <c r="CD654" s="142"/>
      <c r="CE654" s="142"/>
      <c r="CF654" s="142"/>
      <c r="CG654" s="142"/>
      <c r="CH654" s="142"/>
      <c r="CI654" s="142"/>
      <c r="CJ654" s="142"/>
      <c r="CK654" s="142"/>
      <c r="CL654" s="142"/>
      <c r="CM654" s="142"/>
      <c r="CN654" s="142"/>
      <c r="CO654" s="142"/>
      <c r="CP654" s="142"/>
      <c r="CQ654" s="142"/>
      <c r="CR654" s="142"/>
      <c r="CS654" s="142"/>
      <c r="CT654" s="142"/>
      <c r="CU654" s="142"/>
      <c r="CV654" s="142"/>
      <c r="CW654" s="142"/>
      <c r="CX654" s="142"/>
      <c r="CY654" s="142"/>
      <c r="CZ654" s="142"/>
      <c r="DA654" s="142"/>
      <c r="DB654" s="142"/>
      <c r="DC654" s="142"/>
      <c r="DD654" s="142"/>
      <c r="DE654" s="142"/>
      <c r="DF654" s="142"/>
      <c r="DG654" s="142"/>
      <c r="DH654" s="142"/>
      <c r="DI654" s="142"/>
      <c r="DJ654" s="142"/>
      <c r="DK654" s="142"/>
      <c r="DL654" s="142"/>
      <c r="DM654" s="142"/>
      <c r="EG654" s="41"/>
      <c r="EH654" s="41"/>
      <c r="EI654" s="41"/>
      <c r="EJ654" s="41"/>
      <c r="EK654" s="41"/>
      <c r="EL654" s="41"/>
      <c r="EM654" s="141"/>
      <c r="EN654" s="41"/>
      <c r="EW654" s="41"/>
      <c r="EX654" s="41"/>
    </row>
    <row r="655" spans="1:154" s="143" customFormat="1" x14ac:dyDescent="0.2">
      <c r="A655" s="41"/>
      <c r="B655" s="139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1"/>
      <c r="AG655" s="41"/>
      <c r="AH655" s="41"/>
      <c r="AI655" s="41"/>
      <c r="AJ655" s="41"/>
      <c r="AK655" s="41"/>
      <c r="AL655" s="41"/>
      <c r="AM655" s="41"/>
      <c r="AN655" s="41"/>
      <c r="AO655" s="41"/>
      <c r="AP655" s="140"/>
      <c r="AQ655" s="41"/>
      <c r="AR655" s="141"/>
      <c r="AS655" s="117"/>
      <c r="AT655" s="117"/>
      <c r="AU655" s="117"/>
      <c r="AV655" s="142"/>
      <c r="AW655" s="142"/>
      <c r="AX655" s="142"/>
      <c r="AY655" s="142"/>
      <c r="AZ655" s="142"/>
      <c r="BA655" s="142"/>
      <c r="BB655" s="142"/>
      <c r="BC655" s="142"/>
      <c r="BD655" s="142"/>
      <c r="BE655" s="142"/>
      <c r="BF655" s="142"/>
      <c r="BG655" s="142"/>
      <c r="BH655" s="142"/>
      <c r="BI655" s="142"/>
      <c r="BJ655" s="142"/>
      <c r="BK655" s="142"/>
      <c r="BL655" s="142"/>
      <c r="BM655" s="142"/>
      <c r="BN655" s="142"/>
      <c r="BO655" s="142"/>
      <c r="BP655" s="142"/>
      <c r="BQ655" s="142"/>
      <c r="BR655" s="142"/>
      <c r="BS655" s="142"/>
      <c r="BT655" s="142"/>
      <c r="BU655" s="142"/>
      <c r="BV655" s="142"/>
      <c r="BW655" s="142"/>
      <c r="BX655" s="142"/>
      <c r="BY655" s="142"/>
      <c r="BZ655" s="142"/>
      <c r="CA655" s="142"/>
      <c r="CB655" s="142"/>
      <c r="CC655" s="142"/>
      <c r="CD655" s="142"/>
      <c r="CE655" s="142"/>
      <c r="CF655" s="142"/>
      <c r="CG655" s="142"/>
      <c r="CH655" s="142"/>
      <c r="CI655" s="142"/>
      <c r="CJ655" s="142"/>
      <c r="CK655" s="142"/>
      <c r="CL655" s="142"/>
      <c r="CM655" s="142"/>
      <c r="CN655" s="142"/>
      <c r="CO655" s="142"/>
      <c r="CP655" s="142"/>
      <c r="CQ655" s="142"/>
      <c r="CR655" s="142"/>
      <c r="CS655" s="142"/>
      <c r="CT655" s="142"/>
      <c r="CU655" s="142"/>
      <c r="CV655" s="142"/>
      <c r="CW655" s="142"/>
      <c r="CX655" s="142"/>
      <c r="CY655" s="142"/>
      <c r="CZ655" s="142"/>
      <c r="DA655" s="142"/>
      <c r="DB655" s="142"/>
      <c r="DC655" s="142"/>
      <c r="DD655" s="142"/>
      <c r="DE655" s="142"/>
      <c r="DF655" s="142"/>
      <c r="DG655" s="142"/>
      <c r="DH655" s="142"/>
      <c r="DI655" s="142"/>
      <c r="DJ655" s="142"/>
      <c r="DK655" s="142"/>
      <c r="DL655" s="142"/>
      <c r="DM655" s="142"/>
      <c r="EG655" s="41"/>
      <c r="EH655" s="41"/>
      <c r="EI655" s="41"/>
      <c r="EJ655" s="41"/>
      <c r="EK655" s="41"/>
      <c r="EL655" s="41"/>
      <c r="EM655" s="141"/>
      <c r="EN655" s="41"/>
      <c r="EW655" s="41"/>
      <c r="EX655" s="41"/>
    </row>
    <row r="656" spans="1:154" s="143" customFormat="1" x14ac:dyDescent="0.2">
      <c r="A656" s="41"/>
      <c r="B656" s="139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1"/>
      <c r="AG656" s="41"/>
      <c r="AH656" s="41"/>
      <c r="AI656" s="41"/>
      <c r="AJ656" s="41"/>
      <c r="AK656" s="41"/>
      <c r="AL656" s="41"/>
      <c r="AM656" s="41"/>
      <c r="AN656" s="41"/>
      <c r="AO656" s="41"/>
      <c r="AP656" s="140"/>
      <c r="AQ656" s="41"/>
      <c r="AR656" s="141"/>
      <c r="AS656" s="117"/>
      <c r="AT656" s="117"/>
      <c r="AU656" s="117"/>
      <c r="AV656" s="142"/>
      <c r="AW656" s="142"/>
      <c r="AX656" s="142"/>
      <c r="AY656" s="142"/>
      <c r="AZ656" s="142"/>
      <c r="BA656" s="142"/>
      <c r="BB656" s="142"/>
      <c r="BC656" s="142"/>
      <c r="BD656" s="142"/>
      <c r="BE656" s="142"/>
      <c r="BF656" s="142"/>
      <c r="BG656" s="142"/>
      <c r="BH656" s="142"/>
      <c r="BI656" s="142"/>
      <c r="BJ656" s="142"/>
      <c r="BK656" s="142"/>
      <c r="BL656" s="142"/>
      <c r="BM656" s="142"/>
      <c r="BN656" s="142"/>
      <c r="BO656" s="142"/>
      <c r="BP656" s="142"/>
      <c r="BQ656" s="142"/>
      <c r="BR656" s="142"/>
      <c r="BS656" s="142"/>
      <c r="BT656" s="142"/>
      <c r="BU656" s="142"/>
      <c r="BV656" s="142"/>
      <c r="BW656" s="142"/>
      <c r="BX656" s="142"/>
      <c r="BY656" s="142"/>
      <c r="BZ656" s="142"/>
      <c r="CA656" s="142"/>
      <c r="CB656" s="142"/>
      <c r="CC656" s="142"/>
      <c r="CD656" s="142"/>
      <c r="CE656" s="142"/>
      <c r="CF656" s="142"/>
      <c r="CG656" s="142"/>
      <c r="CH656" s="142"/>
      <c r="CI656" s="142"/>
      <c r="CJ656" s="142"/>
      <c r="CK656" s="142"/>
      <c r="CL656" s="142"/>
      <c r="CM656" s="142"/>
      <c r="CN656" s="142"/>
      <c r="CO656" s="142"/>
      <c r="CP656" s="142"/>
      <c r="CQ656" s="142"/>
      <c r="CR656" s="142"/>
      <c r="CS656" s="142"/>
      <c r="CT656" s="142"/>
      <c r="CU656" s="142"/>
      <c r="CV656" s="142"/>
      <c r="CW656" s="142"/>
      <c r="CX656" s="142"/>
      <c r="CY656" s="142"/>
      <c r="CZ656" s="142"/>
      <c r="DA656" s="142"/>
      <c r="DB656" s="142"/>
      <c r="DC656" s="142"/>
      <c r="DD656" s="142"/>
      <c r="DE656" s="142"/>
      <c r="DF656" s="142"/>
      <c r="DG656" s="142"/>
      <c r="DH656" s="142"/>
      <c r="DI656" s="142"/>
      <c r="DJ656" s="142"/>
      <c r="DK656" s="142"/>
      <c r="DL656" s="142"/>
      <c r="DM656" s="142"/>
      <c r="EG656" s="41"/>
      <c r="EH656" s="41"/>
      <c r="EI656" s="41"/>
      <c r="EJ656" s="41"/>
      <c r="EK656" s="41"/>
      <c r="EL656" s="41"/>
      <c r="EM656" s="141"/>
      <c r="EN656" s="41"/>
      <c r="EW656" s="41"/>
      <c r="EX656" s="41"/>
    </row>
    <row r="657" spans="1:154" s="143" customFormat="1" x14ac:dyDescent="0.2">
      <c r="A657" s="41"/>
      <c r="B657" s="139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1"/>
      <c r="AG657" s="41"/>
      <c r="AH657" s="41"/>
      <c r="AI657" s="41"/>
      <c r="AJ657" s="41"/>
      <c r="AK657" s="41"/>
      <c r="AL657" s="41"/>
      <c r="AM657" s="41"/>
      <c r="AN657" s="41"/>
      <c r="AO657" s="41"/>
      <c r="AP657" s="140"/>
      <c r="AQ657" s="41"/>
      <c r="AR657" s="141"/>
      <c r="AS657" s="117"/>
      <c r="AT657" s="117"/>
      <c r="AU657" s="117"/>
      <c r="AV657" s="142"/>
      <c r="AW657" s="142"/>
      <c r="AX657" s="142"/>
      <c r="AY657" s="142"/>
      <c r="AZ657" s="142"/>
      <c r="BA657" s="142"/>
      <c r="BB657" s="142"/>
      <c r="BC657" s="142"/>
      <c r="BD657" s="142"/>
      <c r="BE657" s="142"/>
      <c r="BF657" s="142"/>
      <c r="BG657" s="142"/>
      <c r="BH657" s="142"/>
      <c r="BI657" s="142"/>
      <c r="BJ657" s="142"/>
      <c r="BK657" s="142"/>
      <c r="BL657" s="142"/>
      <c r="BM657" s="142"/>
      <c r="BN657" s="142"/>
      <c r="BO657" s="142"/>
      <c r="BP657" s="142"/>
      <c r="BQ657" s="142"/>
      <c r="BR657" s="142"/>
      <c r="BS657" s="142"/>
      <c r="BT657" s="142"/>
      <c r="BU657" s="142"/>
      <c r="BV657" s="142"/>
      <c r="BW657" s="142"/>
      <c r="BX657" s="142"/>
      <c r="BY657" s="142"/>
      <c r="BZ657" s="142"/>
      <c r="CA657" s="142"/>
      <c r="CB657" s="142"/>
      <c r="CC657" s="142"/>
      <c r="CD657" s="142"/>
      <c r="CE657" s="142"/>
      <c r="CF657" s="142"/>
      <c r="CG657" s="142"/>
      <c r="CH657" s="142"/>
      <c r="CI657" s="142"/>
      <c r="CJ657" s="142"/>
      <c r="CK657" s="142"/>
      <c r="CL657" s="142"/>
      <c r="CM657" s="142"/>
      <c r="CN657" s="142"/>
      <c r="CO657" s="142"/>
      <c r="CP657" s="142"/>
      <c r="CQ657" s="142"/>
      <c r="CR657" s="142"/>
      <c r="CS657" s="142"/>
      <c r="CT657" s="142"/>
      <c r="CU657" s="142"/>
      <c r="CV657" s="142"/>
      <c r="CW657" s="142"/>
      <c r="CX657" s="142"/>
      <c r="CY657" s="142"/>
      <c r="CZ657" s="142"/>
      <c r="DA657" s="142"/>
      <c r="DB657" s="142"/>
      <c r="DC657" s="142"/>
      <c r="DD657" s="142"/>
      <c r="DE657" s="142"/>
      <c r="DF657" s="142"/>
      <c r="DG657" s="142"/>
      <c r="DH657" s="142"/>
      <c r="DI657" s="142"/>
      <c r="DJ657" s="142"/>
      <c r="DK657" s="142"/>
      <c r="DL657" s="142"/>
      <c r="DM657" s="142"/>
      <c r="EG657" s="41"/>
      <c r="EH657" s="41"/>
      <c r="EI657" s="41"/>
      <c r="EJ657" s="41"/>
      <c r="EK657" s="41"/>
      <c r="EL657" s="41"/>
      <c r="EM657" s="141"/>
      <c r="EN657" s="41"/>
      <c r="EW657" s="41"/>
      <c r="EX657" s="41"/>
    </row>
    <row r="658" spans="1:154" s="143" customFormat="1" x14ac:dyDescent="0.2">
      <c r="A658" s="41"/>
      <c r="B658" s="139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1"/>
      <c r="AG658" s="41"/>
      <c r="AH658" s="41"/>
      <c r="AI658" s="41"/>
      <c r="AJ658" s="41"/>
      <c r="AK658" s="41"/>
      <c r="AL658" s="41"/>
      <c r="AM658" s="41"/>
      <c r="AN658" s="41"/>
      <c r="AO658" s="41"/>
      <c r="AP658" s="140"/>
      <c r="AQ658" s="41"/>
      <c r="AR658" s="141"/>
      <c r="AS658" s="117"/>
      <c r="AT658" s="117"/>
      <c r="AU658" s="117"/>
      <c r="AV658" s="142"/>
      <c r="AW658" s="142"/>
      <c r="AX658" s="142"/>
      <c r="AY658" s="142"/>
      <c r="AZ658" s="142"/>
      <c r="BA658" s="142"/>
      <c r="BB658" s="142"/>
      <c r="BC658" s="142"/>
      <c r="BD658" s="142"/>
      <c r="BE658" s="142"/>
      <c r="BF658" s="142"/>
      <c r="BG658" s="142"/>
      <c r="BH658" s="142"/>
      <c r="BI658" s="142"/>
      <c r="BJ658" s="142"/>
      <c r="BK658" s="142"/>
      <c r="BL658" s="142"/>
      <c r="BM658" s="142"/>
      <c r="BN658" s="142"/>
      <c r="BO658" s="142"/>
      <c r="BP658" s="142"/>
      <c r="BQ658" s="142"/>
      <c r="BR658" s="142"/>
      <c r="BS658" s="142"/>
      <c r="BT658" s="142"/>
      <c r="BU658" s="142"/>
      <c r="BV658" s="142"/>
      <c r="BW658" s="142"/>
      <c r="BX658" s="142"/>
      <c r="BY658" s="142"/>
      <c r="BZ658" s="142"/>
      <c r="CA658" s="142"/>
      <c r="CB658" s="142"/>
      <c r="CC658" s="142"/>
      <c r="CD658" s="142"/>
      <c r="CE658" s="142"/>
      <c r="CF658" s="142"/>
      <c r="CG658" s="142"/>
      <c r="CH658" s="142"/>
      <c r="CI658" s="142"/>
      <c r="CJ658" s="142"/>
      <c r="CK658" s="142"/>
      <c r="CL658" s="142"/>
      <c r="CM658" s="142"/>
      <c r="CN658" s="142"/>
      <c r="CO658" s="142"/>
      <c r="CP658" s="142"/>
      <c r="CQ658" s="142"/>
      <c r="CR658" s="142"/>
      <c r="CS658" s="142"/>
      <c r="CT658" s="142"/>
      <c r="CU658" s="142"/>
      <c r="CV658" s="142"/>
      <c r="CW658" s="142"/>
      <c r="CX658" s="142"/>
      <c r="CY658" s="142"/>
      <c r="CZ658" s="142"/>
      <c r="DA658" s="142"/>
      <c r="DB658" s="142"/>
      <c r="DC658" s="142"/>
      <c r="DD658" s="142"/>
      <c r="DE658" s="142"/>
      <c r="DF658" s="142"/>
      <c r="DG658" s="142"/>
      <c r="DH658" s="142"/>
      <c r="DI658" s="142"/>
      <c r="DJ658" s="142"/>
      <c r="DK658" s="142"/>
      <c r="DL658" s="142"/>
      <c r="DM658" s="142"/>
      <c r="EG658" s="41"/>
      <c r="EH658" s="41"/>
      <c r="EI658" s="41"/>
      <c r="EJ658" s="41"/>
      <c r="EK658" s="41"/>
      <c r="EL658" s="41"/>
      <c r="EM658" s="141"/>
      <c r="EN658" s="41"/>
      <c r="EW658" s="41"/>
      <c r="EX658" s="41"/>
    </row>
    <row r="659" spans="1:154" s="143" customFormat="1" x14ac:dyDescent="0.2">
      <c r="A659" s="41"/>
      <c r="B659" s="139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1"/>
      <c r="AG659" s="41"/>
      <c r="AH659" s="41"/>
      <c r="AI659" s="41"/>
      <c r="AJ659" s="41"/>
      <c r="AK659" s="41"/>
      <c r="AL659" s="41"/>
      <c r="AM659" s="41"/>
      <c r="AN659" s="41"/>
      <c r="AO659" s="41"/>
      <c r="AP659" s="140"/>
      <c r="AQ659" s="41"/>
      <c r="AR659" s="141"/>
      <c r="AS659" s="117"/>
      <c r="AT659" s="117"/>
      <c r="AU659" s="117"/>
      <c r="AV659" s="142"/>
      <c r="AW659" s="142"/>
      <c r="AX659" s="142"/>
      <c r="AY659" s="142"/>
      <c r="AZ659" s="142"/>
      <c r="BA659" s="142"/>
      <c r="BB659" s="142"/>
      <c r="BC659" s="142"/>
      <c r="BD659" s="142"/>
      <c r="BE659" s="142"/>
      <c r="BF659" s="142"/>
      <c r="BG659" s="142"/>
      <c r="BH659" s="142"/>
      <c r="BI659" s="142"/>
      <c r="BJ659" s="142"/>
      <c r="BK659" s="142"/>
      <c r="BL659" s="142"/>
      <c r="BM659" s="142"/>
      <c r="BN659" s="142"/>
      <c r="BO659" s="142"/>
      <c r="BP659" s="142"/>
      <c r="BQ659" s="142"/>
      <c r="BR659" s="142"/>
      <c r="BS659" s="142"/>
      <c r="BT659" s="142"/>
      <c r="BU659" s="142"/>
      <c r="BV659" s="142"/>
      <c r="BW659" s="142"/>
      <c r="BX659" s="142"/>
      <c r="BY659" s="142"/>
      <c r="BZ659" s="142"/>
      <c r="CA659" s="142"/>
      <c r="CB659" s="142"/>
      <c r="CC659" s="142"/>
      <c r="CD659" s="142"/>
      <c r="CE659" s="142"/>
      <c r="CF659" s="142"/>
      <c r="CG659" s="142"/>
      <c r="CH659" s="142"/>
      <c r="CI659" s="142"/>
      <c r="CJ659" s="142"/>
      <c r="CK659" s="142"/>
      <c r="CL659" s="142"/>
      <c r="CM659" s="142"/>
      <c r="CN659" s="142"/>
      <c r="CO659" s="142"/>
      <c r="CP659" s="142"/>
      <c r="CQ659" s="142"/>
      <c r="CR659" s="142"/>
      <c r="CS659" s="142"/>
      <c r="CT659" s="142"/>
      <c r="CU659" s="142"/>
      <c r="CV659" s="142"/>
      <c r="CW659" s="142"/>
      <c r="CX659" s="142"/>
      <c r="CY659" s="142"/>
      <c r="CZ659" s="142"/>
      <c r="DA659" s="142"/>
      <c r="DB659" s="142"/>
      <c r="DC659" s="142"/>
      <c r="DD659" s="142"/>
      <c r="DE659" s="142"/>
      <c r="DF659" s="142"/>
      <c r="DG659" s="142"/>
      <c r="DH659" s="142"/>
      <c r="DI659" s="142"/>
      <c r="DJ659" s="142"/>
      <c r="DK659" s="142"/>
      <c r="DL659" s="142"/>
      <c r="DM659" s="142"/>
      <c r="EG659" s="41"/>
      <c r="EH659" s="41"/>
      <c r="EI659" s="41"/>
      <c r="EJ659" s="41"/>
      <c r="EK659" s="41"/>
      <c r="EL659" s="41"/>
      <c r="EM659" s="141"/>
      <c r="EN659" s="41"/>
      <c r="EW659" s="41"/>
      <c r="EX659" s="41"/>
    </row>
    <row r="660" spans="1:154" s="143" customFormat="1" x14ac:dyDescent="0.2">
      <c r="A660" s="41"/>
      <c r="B660" s="139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1"/>
      <c r="AG660" s="41"/>
      <c r="AH660" s="41"/>
      <c r="AI660" s="41"/>
      <c r="AJ660" s="41"/>
      <c r="AK660" s="41"/>
      <c r="AL660" s="41"/>
      <c r="AM660" s="41"/>
      <c r="AN660" s="41"/>
      <c r="AO660" s="41"/>
      <c r="AP660" s="140"/>
      <c r="AQ660" s="41"/>
      <c r="AR660" s="141"/>
      <c r="AS660" s="117"/>
      <c r="AT660" s="117"/>
      <c r="AU660" s="117"/>
      <c r="AV660" s="142"/>
      <c r="AW660" s="142"/>
      <c r="AX660" s="142"/>
      <c r="AY660" s="142"/>
      <c r="AZ660" s="142"/>
      <c r="BA660" s="142"/>
      <c r="BB660" s="142"/>
      <c r="BC660" s="142"/>
      <c r="BD660" s="142"/>
      <c r="BE660" s="142"/>
      <c r="BF660" s="142"/>
      <c r="BG660" s="142"/>
      <c r="BH660" s="142"/>
      <c r="BI660" s="142"/>
      <c r="BJ660" s="142"/>
      <c r="BK660" s="142"/>
      <c r="BL660" s="142"/>
      <c r="BM660" s="142"/>
      <c r="BN660" s="142"/>
      <c r="BO660" s="142"/>
      <c r="BP660" s="142"/>
      <c r="BQ660" s="142"/>
      <c r="BR660" s="142"/>
      <c r="BS660" s="142"/>
      <c r="BT660" s="142"/>
      <c r="BU660" s="142"/>
      <c r="BV660" s="142"/>
      <c r="BW660" s="142"/>
      <c r="BX660" s="142"/>
      <c r="BY660" s="142"/>
      <c r="BZ660" s="142"/>
      <c r="CA660" s="142"/>
      <c r="CB660" s="142"/>
      <c r="CC660" s="142"/>
      <c r="CD660" s="142"/>
      <c r="CE660" s="142"/>
      <c r="CF660" s="142"/>
      <c r="CG660" s="142"/>
      <c r="CH660" s="142"/>
      <c r="CI660" s="142"/>
      <c r="CJ660" s="142"/>
      <c r="CK660" s="142"/>
      <c r="CL660" s="142"/>
      <c r="CM660" s="142"/>
      <c r="CN660" s="142"/>
      <c r="CO660" s="142"/>
      <c r="CP660" s="142"/>
      <c r="CQ660" s="142"/>
      <c r="CR660" s="142"/>
      <c r="CS660" s="142"/>
      <c r="CT660" s="142"/>
      <c r="CU660" s="142"/>
      <c r="CV660" s="142"/>
      <c r="CW660" s="142"/>
      <c r="CX660" s="142"/>
      <c r="CY660" s="142"/>
      <c r="CZ660" s="142"/>
      <c r="DA660" s="142"/>
      <c r="DB660" s="142"/>
      <c r="DC660" s="142"/>
      <c r="DD660" s="142"/>
      <c r="DE660" s="142"/>
      <c r="DF660" s="142"/>
      <c r="DG660" s="142"/>
      <c r="DH660" s="142"/>
      <c r="DI660" s="142"/>
      <c r="DJ660" s="142"/>
      <c r="DK660" s="142"/>
      <c r="DL660" s="142"/>
      <c r="DM660" s="142"/>
      <c r="EG660" s="41"/>
      <c r="EH660" s="41"/>
      <c r="EI660" s="41"/>
      <c r="EJ660" s="41"/>
      <c r="EK660" s="41"/>
      <c r="EL660" s="41"/>
      <c r="EM660" s="141"/>
      <c r="EN660" s="41"/>
      <c r="EW660" s="41"/>
      <c r="EX660" s="41"/>
    </row>
    <row r="661" spans="1:154" s="143" customFormat="1" x14ac:dyDescent="0.2">
      <c r="A661" s="41"/>
      <c r="B661" s="139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1"/>
      <c r="AG661" s="41"/>
      <c r="AH661" s="41"/>
      <c r="AI661" s="41"/>
      <c r="AJ661" s="41"/>
      <c r="AK661" s="41"/>
      <c r="AL661" s="41"/>
      <c r="AM661" s="41"/>
      <c r="AN661" s="41"/>
      <c r="AO661" s="41"/>
      <c r="AP661" s="140"/>
      <c r="AQ661" s="41"/>
      <c r="AR661" s="141"/>
      <c r="AS661" s="117"/>
      <c r="AT661" s="117"/>
      <c r="AU661" s="117"/>
      <c r="AV661" s="142"/>
      <c r="AW661" s="142"/>
      <c r="AX661" s="142"/>
      <c r="AY661" s="142"/>
      <c r="AZ661" s="142"/>
      <c r="BA661" s="142"/>
      <c r="BB661" s="142"/>
      <c r="BC661" s="142"/>
      <c r="BD661" s="142"/>
      <c r="BE661" s="142"/>
      <c r="BF661" s="142"/>
      <c r="BG661" s="142"/>
      <c r="BH661" s="142"/>
      <c r="BI661" s="142"/>
      <c r="BJ661" s="142"/>
      <c r="BK661" s="142"/>
      <c r="BL661" s="142"/>
      <c r="BM661" s="142"/>
      <c r="BN661" s="142"/>
      <c r="BO661" s="142"/>
      <c r="BP661" s="142"/>
      <c r="BQ661" s="142"/>
      <c r="BR661" s="142"/>
      <c r="BS661" s="142"/>
      <c r="BT661" s="142"/>
      <c r="BU661" s="142"/>
      <c r="BV661" s="142"/>
      <c r="BW661" s="142"/>
      <c r="BX661" s="142"/>
      <c r="BY661" s="142"/>
      <c r="BZ661" s="142"/>
      <c r="CA661" s="142"/>
      <c r="CB661" s="142"/>
      <c r="CC661" s="142"/>
      <c r="CD661" s="142"/>
      <c r="CE661" s="142"/>
      <c r="CF661" s="142"/>
      <c r="CG661" s="142"/>
      <c r="CH661" s="142"/>
      <c r="CI661" s="142"/>
      <c r="CJ661" s="142"/>
      <c r="CK661" s="142"/>
      <c r="CL661" s="142"/>
      <c r="CM661" s="142"/>
      <c r="CN661" s="142"/>
      <c r="CO661" s="142"/>
      <c r="CP661" s="142"/>
      <c r="CQ661" s="142"/>
      <c r="CR661" s="142"/>
      <c r="CS661" s="142"/>
      <c r="CT661" s="142"/>
      <c r="CU661" s="142"/>
      <c r="CV661" s="142"/>
      <c r="CW661" s="142"/>
      <c r="CX661" s="142"/>
      <c r="CY661" s="142"/>
      <c r="CZ661" s="142"/>
      <c r="DA661" s="142"/>
      <c r="DB661" s="142"/>
      <c r="DC661" s="142"/>
      <c r="DD661" s="142"/>
      <c r="DE661" s="142"/>
      <c r="DF661" s="142"/>
      <c r="DG661" s="142"/>
      <c r="DH661" s="142"/>
      <c r="DI661" s="142"/>
      <c r="DJ661" s="142"/>
      <c r="DK661" s="142"/>
      <c r="DL661" s="142"/>
      <c r="DM661" s="142"/>
      <c r="EG661" s="41"/>
      <c r="EH661" s="41"/>
      <c r="EI661" s="41"/>
      <c r="EJ661" s="41"/>
      <c r="EK661" s="41"/>
      <c r="EL661" s="41"/>
      <c r="EM661" s="141"/>
      <c r="EN661" s="41"/>
      <c r="EW661" s="41"/>
      <c r="EX661" s="41"/>
    </row>
    <row r="662" spans="1:154" s="143" customFormat="1" x14ac:dyDescent="0.2">
      <c r="A662" s="41"/>
      <c r="B662" s="139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1"/>
      <c r="AG662" s="41"/>
      <c r="AH662" s="41"/>
      <c r="AI662" s="41"/>
      <c r="AJ662" s="41"/>
      <c r="AK662" s="41"/>
      <c r="AL662" s="41"/>
      <c r="AM662" s="41"/>
      <c r="AN662" s="41"/>
      <c r="AO662" s="41"/>
      <c r="AP662" s="140"/>
      <c r="AQ662" s="41"/>
      <c r="AR662" s="141"/>
      <c r="AS662" s="117"/>
      <c r="AT662" s="117"/>
      <c r="AU662" s="117"/>
      <c r="AV662" s="142"/>
      <c r="AW662" s="142"/>
      <c r="AX662" s="142"/>
      <c r="AY662" s="142"/>
      <c r="AZ662" s="142"/>
      <c r="BA662" s="142"/>
      <c r="BB662" s="142"/>
      <c r="BC662" s="142"/>
      <c r="BD662" s="142"/>
      <c r="BE662" s="142"/>
      <c r="BF662" s="142"/>
      <c r="BG662" s="142"/>
      <c r="BH662" s="142"/>
      <c r="BI662" s="142"/>
      <c r="BJ662" s="142"/>
      <c r="BK662" s="142"/>
      <c r="BL662" s="142"/>
      <c r="BM662" s="142"/>
      <c r="BN662" s="142"/>
      <c r="BO662" s="142"/>
      <c r="BP662" s="142"/>
      <c r="BQ662" s="142"/>
      <c r="BR662" s="142"/>
      <c r="BS662" s="142"/>
      <c r="BT662" s="142"/>
      <c r="BU662" s="142"/>
      <c r="BV662" s="142"/>
      <c r="BW662" s="142"/>
      <c r="BX662" s="142"/>
      <c r="BY662" s="142"/>
      <c r="BZ662" s="142"/>
      <c r="CA662" s="142"/>
      <c r="CB662" s="142"/>
      <c r="CC662" s="142"/>
      <c r="CD662" s="142"/>
      <c r="CE662" s="142"/>
      <c r="CF662" s="142"/>
      <c r="CG662" s="142"/>
      <c r="CH662" s="142"/>
      <c r="CI662" s="142"/>
      <c r="CJ662" s="142"/>
      <c r="CK662" s="142"/>
      <c r="CL662" s="142"/>
      <c r="CM662" s="142"/>
      <c r="CN662" s="142"/>
      <c r="CO662" s="142"/>
      <c r="CP662" s="142"/>
      <c r="CQ662" s="142"/>
      <c r="CR662" s="142"/>
      <c r="CS662" s="142"/>
      <c r="CT662" s="142"/>
      <c r="CU662" s="142"/>
      <c r="CV662" s="142"/>
      <c r="CW662" s="142"/>
      <c r="CX662" s="142"/>
      <c r="CY662" s="142"/>
      <c r="CZ662" s="142"/>
      <c r="DA662" s="142"/>
      <c r="DB662" s="142"/>
      <c r="DC662" s="142"/>
      <c r="DD662" s="142"/>
      <c r="DE662" s="142"/>
      <c r="DF662" s="142"/>
      <c r="DG662" s="142"/>
      <c r="DH662" s="142"/>
      <c r="DI662" s="142"/>
      <c r="DJ662" s="142"/>
      <c r="DK662" s="142"/>
      <c r="DL662" s="142"/>
      <c r="DM662" s="142"/>
      <c r="EG662" s="41"/>
      <c r="EH662" s="41"/>
      <c r="EI662" s="41"/>
      <c r="EJ662" s="41"/>
      <c r="EK662" s="41"/>
      <c r="EL662" s="41"/>
      <c r="EM662" s="141"/>
      <c r="EN662" s="41"/>
      <c r="EW662" s="41"/>
      <c r="EX662" s="41"/>
    </row>
    <row r="663" spans="1:154" s="143" customFormat="1" x14ac:dyDescent="0.2">
      <c r="A663" s="41"/>
      <c r="B663" s="139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1"/>
      <c r="AG663" s="41"/>
      <c r="AH663" s="41"/>
      <c r="AI663" s="41"/>
      <c r="AJ663" s="41"/>
      <c r="AK663" s="41"/>
      <c r="AL663" s="41"/>
      <c r="AM663" s="41"/>
      <c r="AN663" s="41"/>
      <c r="AO663" s="41"/>
      <c r="AP663" s="140"/>
      <c r="AQ663" s="41"/>
      <c r="AR663" s="141"/>
      <c r="AS663" s="117"/>
      <c r="AT663" s="117"/>
      <c r="AU663" s="117"/>
      <c r="AV663" s="142"/>
      <c r="AW663" s="142"/>
      <c r="AX663" s="142"/>
      <c r="AY663" s="142"/>
      <c r="AZ663" s="142"/>
      <c r="BA663" s="142"/>
      <c r="BB663" s="142"/>
      <c r="BC663" s="142"/>
      <c r="BD663" s="142"/>
      <c r="BE663" s="142"/>
      <c r="BF663" s="142"/>
      <c r="BG663" s="142"/>
      <c r="BH663" s="142"/>
      <c r="BI663" s="142"/>
      <c r="BJ663" s="142"/>
      <c r="BK663" s="142"/>
      <c r="BL663" s="142"/>
      <c r="BM663" s="142"/>
      <c r="BN663" s="142"/>
      <c r="BO663" s="142"/>
      <c r="BP663" s="142"/>
      <c r="BQ663" s="142"/>
      <c r="BR663" s="142"/>
      <c r="BS663" s="142"/>
      <c r="BT663" s="142"/>
      <c r="BU663" s="142"/>
      <c r="BV663" s="142"/>
      <c r="BW663" s="142"/>
      <c r="BX663" s="142"/>
      <c r="BY663" s="142"/>
      <c r="BZ663" s="142"/>
      <c r="CA663" s="142"/>
      <c r="CB663" s="142"/>
      <c r="CC663" s="142"/>
      <c r="CD663" s="142"/>
      <c r="CE663" s="142"/>
      <c r="CF663" s="142"/>
      <c r="CG663" s="142"/>
      <c r="CH663" s="142"/>
      <c r="CI663" s="142"/>
      <c r="CJ663" s="142"/>
      <c r="CK663" s="142"/>
      <c r="CL663" s="142"/>
      <c r="CM663" s="142"/>
      <c r="CN663" s="142"/>
      <c r="CO663" s="142"/>
      <c r="CP663" s="142"/>
      <c r="CQ663" s="142"/>
      <c r="CR663" s="142"/>
      <c r="CS663" s="142"/>
      <c r="CT663" s="142"/>
      <c r="CU663" s="142"/>
      <c r="CV663" s="142"/>
      <c r="CW663" s="142"/>
      <c r="CX663" s="142"/>
      <c r="CY663" s="142"/>
      <c r="CZ663" s="142"/>
      <c r="DA663" s="142"/>
      <c r="DB663" s="142"/>
      <c r="DC663" s="142"/>
      <c r="DD663" s="142"/>
      <c r="DE663" s="142"/>
      <c r="DF663" s="142"/>
      <c r="DG663" s="142"/>
      <c r="DH663" s="142"/>
      <c r="DI663" s="142"/>
      <c r="DJ663" s="142"/>
      <c r="DK663" s="142"/>
      <c r="DL663" s="142"/>
      <c r="DM663" s="142"/>
      <c r="EG663" s="41"/>
      <c r="EH663" s="41"/>
      <c r="EI663" s="41"/>
      <c r="EJ663" s="41"/>
      <c r="EK663" s="41"/>
      <c r="EL663" s="41"/>
      <c r="EM663" s="141"/>
      <c r="EN663" s="41"/>
      <c r="EW663" s="41"/>
      <c r="EX663" s="41"/>
    </row>
    <row r="664" spans="1:154" s="143" customFormat="1" x14ac:dyDescent="0.2">
      <c r="A664" s="41"/>
      <c r="B664" s="139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1"/>
      <c r="AG664" s="41"/>
      <c r="AH664" s="41"/>
      <c r="AI664" s="41"/>
      <c r="AJ664" s="41"/>
      <c r="AK664" s="41"/>
      <c r="AL664" s="41"/>
      <c r="AM664" s="41"/>
      <c r="AN664" s="41"/>
      <c r="AO664" s="41"/>
      <c r="AP664" s="140"/>
      <c r="AQ664" s="41"/>
      <c r="AR664" s="141"/>
      <c r="AS664" s="117"/>
      <c r="AT664" s="117"/>
      <c r="AU664" s="117"/>
      <c r="AV664" s="142"/>
      <c r="AW664" s="142"/>
      <c r="AX664" s="142"/>
      <c r="AY664" s="142"/>
      <c r="AZ664" s="142"/>
      <c r="BA664" s="142"/>
      <c r="BB664" s="142"/>
      <c r="BC664" s="142"/>
      <c r="BD664" s="142"/>
      <c r="BE664" s="142"/>
      <c r="BF664" s="142"/>
      <c r="BG664" s="142"/>
      <c r="BH664" s="142"/>
      <c r="BI664" s="142"/>
      <c r="BJ664" s="142"/>
      <c r="BK664" s="142"/>
      <c r="BL664" s="142"/>
      <c r="BM664" s="142"/>
      <c r="BN664" s="142"/>
      <c r="BO664" s="142"/>
      <c r="BP664" s="142"/>
      <c r="BQ664" s="142"/>
      <c r="BR664" s="142"/>
      <c r="BS664" s="142"/>
      <c r="BT664" s="142"/>
      <c r="BU664" s="142"/>
      <c r="BV664" s="142"/>
      <c r="BW664" s="142"/>
      <c r="BX664" s="142"/>
      <c r="BY664" s="142"/>
      <c r="BZ664" s="142"/>
      <c r="CA664" s="142"/>
      <c r="CB664" s="142"/>
      <c r="CC664" s="142"/>
      <c r="CD664" s="142"/>
      <c r="CE664" s="142"/>
      <c r="CF664" s="142"/>
      <c r="CG664" s="142"/>
      <c r="CH664" s="142"/>
      <c r="CI664" s="142"/>
      <c r="CJ664" s="142"/>
      <c r="CK664" s="142"/>
      <c r="CL664" s="142"/>
      <c r="CM664" s="142"/>
      <c r="CN664" s="142"/>
      <c r="CO664" s="142"/>
      <c r="CP664" s="142"/>
      <c r="CQ664" s="142"/>
      <c r="CR664" s="142"/>
      <c r="CS664" s="142"/>
      <c r="CT664" s="142"/>
      <c r="CU664" s="142"/>
      <c r="CV664" s="142"/>
      <c r="CW664" s="142"/>
      <c r="CX664" s="142"/>
      <c r="CY664" s="142"/>
      <c r="CZ664" s="142"/>
      <c r="DA664" s="142"/>
      <c r="DB664" s="142"/>
      <c r="DC664" s="142"/>
      <c r="DD664" s="142"/>
      <c r="DE664" s="142"/>
      <c r="DF664" s="142"/>
      <c r="DG664" s="142"/>
      <c r="DH664" s="142"/>
      <c r="DI664" s="142"/>
      <c r="DJ664" s="142"/>
      <c r="DK664" s="142"/>
      <c r="DL664" s="142"/>
      <c r="DM664" s="142"/>
      <c r="EG664" s="41"/>
      <c r="EH664" s="41"/>
      <c r="EI664" s="41"/>
      <c r="EJ664" s="41"/>
      <c r="EK664" s="41"/>
      <c r="EL664" s="41"/>
      <c r="EM664" s="141"/>
      <c r="EN664" s="41"/>
      <c r="EW664" s="41"/>
      <c r="EX664" s="41"/>
    </row>
    <row r="665" spans="1:154" s="143" customFormat="1" x14ac:dyDescent="0.2">
      <c r="A665" s="41"/>
      <c r="B665" s="139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1"/>
      <c r="AG665" s="41"/>
      <c r="AH665" s="41"/>
      <c r="AI665" s="41"/>
      <c r="AJ665" s="41"/>
      <c r="AK665" s="41"/>
      <c r="AL665" s="41"/>
      <c r="AM665" s="41"/>
      <c r="AN665" s="41"/>
      <c r="AO665" s="41"/>
      <c r="AP665" s="140"/>
      <c r="AQ665" s="41"/>
      <c r="AR665" s="141"/>
      <c r="AS665" s="117"/>
      <c r="AT665" s="117"/>
      <c r="AU665" s="117"/>
      <c r="AV665" s="142"/>
      <c r="AW665" s="142"/>
      <c r="AX665" s="142"/>
      <c r="AY665" s="142"/>
      <c r="AZ665" s="142"/>
      <c r="BA665" s="142"/>
      <c r="BB665" s="142"/>
      <c r="BC665" s="142"/>
      <c r="BD665" s="142"/>
      <c r="BE665" s="142"/>
      <c r="BF665" s="142"/>
      <c r="BG665" s="142"/>
      <c r="BH665" s="142"/>
      <c r="BI665" s="142"/>
      <c r="BJ665" s="142"/>
      <c r="BK665" s="142"/>
      <c r="BL665" s="142"/>
      <c r="BM665" s="142"/>
      <c r="BN665" s="142"/>
      <c r="BO665" s="142"/>
      <c r="BP665" s="142"/>
      <c r="BQ665" s="142"/>
      <c r="BR665" s="142"/>
      <c r="BS665" s="142"/>
      <c r="BT665" s="142"/>
      <c r="BU665" s="142"/>
      <c r="BV665" s="142"/>
      <c r="BW665" s="142"/>
      <c r="BX665" s="142"/>
      <c r="BY665" s="142"/>
      <c r="BZ665" s="142"/>
      <c r="CA665" s="142"/>
      <c r="CB665" s="142"/>
      <c r="CC665" s="142"/>
      <c r="CD665" s="142"/>
      <c r="CE665" s="142"/>
      <c r="CF665" s="142"/>
      <c r="CG665" s="142"/>
      <c r="CH665" s="142"/>
      <c r="CI665" s="142"/>
      <c r="CJ665" s="142"/>
      <c r="CK665" s="142"/>
      <c r="CL665" s="142"/>
      <c r="CM665" s="142"/>
      <c r="CN665" s="142"/>
      <c r="CO665" s="142"/>
      <c r="CP665" s="142"/>
      <c r="CQ665" s="142"/>
      <c r="CR665" s="142"/>
      <c r="CS665" s="142"/>
      <c r="CT665" s="142"/>
      <c r="CU665" s="142"/>
      <c r="CV665" s="142"/>
      <c r="CW665" s="142"/>
      <c r="CX665" s="142"/>
      <c r="CY665" s="142"/>
      <c r="CZ665" s="142"/>
      <c r="DA665" s="142"/>
      <c r="DB665" s="142"/>
      <c r="DC665" s="142"/>
      <c r="DD665" s="142"/>
      <c r="DE665" s="142"/>
      <c r="DF665" s="142"/>
      <c r="DG665" s="142"/>
      <c r="DH665" s="142"/>
      <c r="DI665" s="142"/>
      <c r="DJ665" s="142"/>
      <c r="DK665" s="142"/>
      <c r="DL665" s="142"/>
      <c r="DM665" s="142"/>
      <c r="EG665" s="41"/>
      <c r="EH665" s="41"/>
      <c r="EI665" s="41"/>
      <c r="EJ665" s="41"/>
      <c r="EK665" s="41"/>
      <c r="EL665" s="41"/>
      <c r="EM665" s="141"/>
      <c r="EN665" s="41"/>
      <c r="EW665" s="41"/>
      <c r="EX665" s="41"/>
    </row>
    <row r="666" spans="1:154" s="143" customFormat="1" x14ac:dyDescent="0.2">
      <c r="A666" s="41"/>
      <c r="B666" s="139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1"/>
      <c r="AG666" s="41"/>
      <c r="AH666" s="41"/>
      <c r="AI666" s="41"/>
      <c r="AJ666" s="41"/>
      <c r="AK666" s="41"/>
      <c r="AL666" s="41"/>
      <c r="AM666" s="41"/>
      <c r="AN666" s="41"/>
      <c r="AO666" s="41"/>
      <c r="AP666" s="140"/>
      <c r="AQ666" s="41"/>
      <c r="AR666" s="141"/>
      <c r="AS666" s="117"/>
      <c r="AT666" s="117"/>
      <c r="AU666" s="117"/>
      <c r="AV666" s="142"/>
      <c r="AW666" s="142"/>
      <c r="AX666" s="142"/>
      <c r="AY666" s="142"/>
      <c r="AZ666" s="142"/>
      <c r="BA666" s="142"/>
      <c r="BB666" s="142"/>
      <c r="BC666" s="142"/>
      <c r="BD666" s="142"/>
      <c r="BE666" s="142"/>
      <c r="BF666" s="142"/>
      <c r="BG666" s="142"/>
      <c r="BH666" s="142"/>
      <c r="BI666" s="142"/>
      <c r="BJ666" s="142"/>
      <c r="BK666" s="142"/>
      <c r="BL666" s="142"/>
      <c r="BM666" s="142"/>
      <c r="BN666" s="142"/>
      <c r="BO666" s="142"/>
      <c r="BP666" s="142"/>
      <c r="BQ666" s="142"/>
      <c r="BR666" s="142"/>
      <c r="BS666" s="142"/>
      <c r="BT666" s="142"/>
      <c r="BU666" s="142"/>
      <c r="BV666" s="142"/>
      <c r="BW666" s="142"/>
      <c r="BX666" s="142"/>
      <c r="BY666" s="142"/>
      <c r="BZ666" s="142"/>
      <c r="CA666" s="142"/>
      <c r="CB666" s="142"/>
      <c r="CC666" s="142"/>
      <c r="CD666" s="142"/>
      <c r="CE666" s="142"/>
      <c r="CF666" s="142"/>
      <c r="CG666" s="142"/>
      <c r="CH666" s="142"/>
      <c r="CI666" s="142"/>
      <c r="CJ666" s="142"/>
      <c r="CK666" s="142"/>
      <c r="CL666" s="142"/>
      <c r="CM666" s="142"/>
      <c r="CN666" s="142"/>
      <c r="CO666" s="142"/>
      <c r="CP666" s="142"/>
      <c r="CQ666" s="142"/>
      <c r="CR666" s="142"/>
      <c r="CS666" s="142"/>
      <c r="CT666" s="142"/>
      <c r="CU666" s="142"/>
      <c r="CV666" s="142"/>
      <c r="CW666" s="142"/>
      <c r="CX666" s="142"/>
      <c r="CY666" s="142"/>
      <c r="CZ666" s="142"/>
      <c r="DA666" s="142"/>
      <c r="DB666" s="142"/>
      <c r="DC666" s="142"/>
      <c r="DD666" s="142"/>
      <c r="DE666" s="142"/>
      <c r="DF666" s="142"/>
      <c r="DG666" s="142"/>
      <c r="DH666" s="142"/>
      <c r="DI666" s="142"/>
      <c r="DJ666" s="142"/>
      <c r="DK666" s="142"/>
      <c r="DL666" s="142"/>
      <c r="DM666" s="142"/>
      <c r="EG666" s="41"/>
      <c r="EH666" s="41"/>
      <c r="EI666" s="41"/>
      <c r="EJ666" s="41"/>
      <c r="EK666" s="41"/>
      <c r="EL666" s="41"/>
      <c r="EM666" s="141"/>
      <c r="EN666" s="41"/>
      <c r="EW666" s="41"/>
      <c r="EX666" s="41"/>
    </row>
    <row r="667" spans="1:154" s="143" customFormat="1" x14ac:dyDescent="0.2">
      <c r="A667" s="41"/>
      <c r="B667" s="139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1"/>
      <c r="AG667" s="41"/>
      <c r="AH667" s="41"/>
      <c r="AI667" s="41"/>
      <c r="AJ667" s="41"/>
      <c r="AK667" s="41"/>
      <c r="AL667" s="41"/>
      <c r="AM667" s="41"/>
      <c r="AN667" s="41"/>
      <c r="AO667" s="41"/>
      <c r="AP667" s="140"/>
      <c r="AQ667" s="41"/>
      <c r="AR667" s="141"/>
      <c r="AS667" s="117"/>
      <c r="AT667" s="117"/>
      <c r="AU667" s="117"/>
      <c r="AV667" s="142"/>
      <c r="AW667" s="142"/>
      <c r="AX667" s="142"/>
      <c r="AY667" s="142"/>
      <c r="AZ667" s="142"/>
      <c r="BA667" s="142"/>
      <c r="BB667" s="142"/>
      <c r="BC667" s="142"/>
      <c r="BD667" s="142"/>
      <c r="BE667" s="142"/>
      <c r="BF667" s="142"/>
      <c r="BG667" s="142"/>
      <c r="BH667" s="142"/>
      <c r="BI667" s="142"/>
      <c r="BJ667" s="142"/>
      <c r="BK667" s="142"/>
      <c r="BL667" s="142"/>
      <c r="BM667" s="142"/>
      <c r="BN667" s="142"/>
      <c r="BO667" s="142"/>
      <c r="BP667" s="142"/>
      <c r="BQ667" s="142"/>
      <c r="BR667" s="142"/>
      <c r="BS667" s="142"/>
      <c r="BT667" s="142"/>
      <c r="BU667" s="142"/>
      <c r="BV667" s="142"/>
      <c r="BW667" s="142"/>
      <c r="BX667" s="142"/>
      <c r="BY667" s="142"/>
      <c r="BZ667" s="142"/>
      <c r="CA667" s="142"/>
      <c r="CB667" s="142"/>
      <c r="CC667" s="142"/>
      <c r="CD667" s="142"/>
      <c r="CE667" s="142"/>
      <c r="CF667" s="142"/>
      <c r="CG667" s="142"/>
      <c r="CH667" s="142"/>
      <c r="CI667" s="142"/>
      <c r="CJ667" s="142"/>
      <c r="CK667" s="142"/>
      <c r="CL667" s="142"/>
      <c r="CM667" s="142"/>
      <c r="CN667" s="142"/>
      <c r="CO667" s="142"/>
      <c r="CP667" s="142"/>
      <c r="CQ667" s="142"/>
      <c r="CR667" s="142"/>
      <c r="CS667" s="142"/>
      <c r="CT667" s="142"/>
      <c r="CU667" s="142"/>
      <c r="CV667" s="142"/>
      <c r="CW667" s="142"/>
      <c r="CX667" s="142"/>
      <c r="CY667" s="142"/>
      <c r="CZ667" s="142"/>
      <c r="DA667" s="142"/>
      <c r="DB667" s="142"/>
      <c r="DC667" s="142"/>
      <c r="DD667" s="142"/>
      <c r="DE667" s="142"/>
      <c r="DF667" s="142"/>
      <c r="DG667" s="142"/>
      <c r="DH667" s="142"/>
      <c r="DI667" s="142"/>
      <c r="DJ667" s="142"/>
      <c r="DK667" s="142"/>
      <c r="DL667" s="142"/>
      <c r="DM667" s="142"/>
      <c r="EG667" s="41"/>
      <c r="EH667" s="41"/>
      <c r="EI667" s="41"/>
      <c r="EJ667" s="41"/>
      <c r="EK667" s="41"/>
      <c r="EL667" s="41"/>
      <c r="EM667" s="141"/>
      <c r="EN667" s="41"/>
      <c r="EW667" s="41"/>
      <c r="EX667" s="41"/>
    </row>
    <row r="668" spans="1:154" s="143" customFormat="1" x14ac:dyDescent="0.2">
      <c r="A668" s="41"/>
      <c r="B668" s="139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1"/>
      <c r="AG668" s="41"/>
      <c r="AH668" s="41"/>
      <c r="AI668" s="41"/>
      <c r="AJ668" s="41"/>
      <c r="AK668" s="41"/>
      <c r="AL668" s="41"/>
      <c r="AM668" s="41"/>
      <c r="AN668" s="41"/>
      <c r="AO668" s="41"/>
      <c r="AP668" s="140"/>
      <c r="AQ668" s="41"/>
      <c r="AR668" s="141"/>
      <c r="AS668" s="117"/>
      <c r="AT668" s="117"/>
      <c r="AU668" s="117"/>
      <c r="AV668" s="142"/>
      <c r="AW668" s="142"/>
      <c r="AX668" s="142"/>
      <c r="AY668" s="142"/>
      <c r="AZ668" s="142"/>
      <c r="BA668" s="142"/>
      <c r="BB668" s="142"/>
      <c r="BC668" s="142"/>
      <c r="BD668" s="142"/>
      <c r="BE668" s="142"/>
      <c r="BF668" s="142"/>
      <c r="BG668" s="142"/>
      <c r="BH668" s="142"/>
      <c r="BI668" s="142"/>
      <c r="BJ668" s="142"/>
      <c r="BK668" s="142"/>
      <c r="BL668" s="142"/>
      <c r="BM668" s="142"/>
      <c r="BN668" s="142"/>
      <c r="BO668" s="142"/>
      <c r="BP668" s="142"/>
      <c r="BQ668" s="142"/>
      <c r="BR668" s="142"/>
      <c r="BS668" s="142"/>
      <c r="BT668" s="142"/>
      <c r="BU668" s="142"/>
      <c r="BV668" s="142"/>
      <c r="BW668" s="142"/>
      <c r="BX668" s="142"/>
      <c r="BY668" s="142"/>
      <c r="BZ668" s="142"/>
      <c r="CA668" s="142"/>
      <c r="CB668" s="142"/>
      <c r="CC668" s="142"/>
      <c r="CD668" s="142"/>
      <c r="CE668" s="142"/>
      <c r="CF668" s="142"/>
      <c r="CG668" s="142"/>
      <c r="CH668" s="142"/>
      <c r="CI668" s="142"/>
      <c r="CJ668" s="142"/>
      <c r="CK668" s="142"/>
      <c r="CL668" s="142"/>
      <c r="CM668" s="142"/>
      <c r="CN668" s="142"/>
      <c r="CO668" s="142"/>
      <c r="CP668" s="142"/>
      <c r="CQ668" s="142"/>
      <c r="CR668" s="142"/>
      <c r="CS668" s="142"/>
      <c r="CT668" s="142"/>
      <c r="CU668" s="142"/>
      <c r="CV668" s="142"/>
      <c r="CW668" s="142"/>
      <c r="CX668" s="142"/>
      <c r="CY668" s="142"/>
      <c r="CZ668" s="142"/>
      <c r="DA668" s="142"/>
      <c r="DB668" s="142"/>
      <c r="DC668" s="142"/>
      <c r="DD668" s="142"/>
      <c r="DE668" s="142"/>
      <c r="DF668" s="142"/>
      <c r="DG668" s="142"/>
      <c r="DH668" s="142"/>
      <c r="DI668" s="142"/>
      <c r="DJ668" s="142"/>
      <c r="DK668" s="142"/>
      <c r="DL668" s="142"/>
      <c r="DM668" s="142"/>
      <c r="EG668" s="41"/>
      <c r="EH668" s="41"/>
      <c r="EI668" s="41"/>
      <c r="EJ668" s="41"/>
      <c r="EK668" s="41"/>
      <c r="EL668" s="41"/>
      <c r="EM668" s="141"/>
      <c r="EN668" s="41"/>
      <c r="EW668" s="41"/>
      <c r="EX668" s="41"/>
    </row>
    <row r="669" spans="1:154" s="143" customFormat="1" x14ac:dyDescent="0.2">
      <c r="A669" s="41"/>
      <c r="B669" s="139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1"/>
      <c r="AG669" s="41"/>
      <c r="AH669" s="41"/>
      <c r="AI669" s="41"/>
      <c r="AJ669" s="41"/>
      <c r="AK669" s="41"/>
      <c r="AL669" s="41"/>
      <c r="AM669" s="41"/>
      <c r="AN669" s="41"/>
      <c r="AO669" s="41"/>
      <c r="AP669" s="140"/>
      <c r="AQ669" s="41"/>
      <c r="AR669" s="141"/>
      <c r="AS669" s="117"/>
      <c r="AT669" s="117"/>
      <c r="AU669" s="117"/>
      <c r="AV669" s="142"/>
      <c r="AW669" s="142"/>
      <c r="AX669" s="142"/>
      <c r="AY669" s="142"/>
      <c r="AZ669" s="142"/>
      <c r="BA669" s="142"/>
      <c r="BB669" s="142"/>
      <c r="BC669" s="142"/>
      <c r="BD669" s="142"/>
      <c r="BE669" s="142"/>
      <c r="BF669" s="142"/>
      <c r="BG669" s="142"/>
      <c r="BH669" s="142"/>
      <c r="BI669" s="142"/>
      <c r="BJ669" s="142"/>
      <c r="BK669" s="142"/>
      <c r="BL669" s="142"/>
      <c r="BM669" s="142"/>
      <c r="BN669" s="142"/>
      <c r="BO669" s="142"/>
      <c r="BP669" s="142"/>
      <c r="BQ669" s="142"/>
      <c r="BR669" s="142"/>
      <c r="BS669" s="142"/>
      <c r="BT669" s="142"/>
      <c r="BU669" s="142"/>
      <c r="BV669" s="142"/>
      <c r="BW669" s="142"/>
      <c r="BX669" s="142"/>
      <c r="BY669" s="142"/>
      <c r="BZ669" s="142"/>
      <c r="CA669" s="142"/>
      <c r="CB669" s="142"/>
      <c r="CC669" s="142"/>
      <c r="CD669" s="142"/>
      <c r="CE669" s="142"/>
      <c r="CF669" s="142"/>
      <c r="CG669" s="142"/>
      <c r="CH669" s="142"/>
      <c r="CI669" s="142"/>
      <c r="CJ669" s="142"/>
      <c r="CK669" s="142"/>
      <c r="CL669" s="142"/>
      <c r="CM669" s="142"/>
      <c r="CN669" s="142"/>
      <c r="CO669" s="142"/>
      <c r="CP669" s="142"/>
      <c r="CQ669" s="142"/>
      <c r="CR669" s="142"/>
      <c r="CS669" s="142"/>
      <c r="CT669" s="142"/>
      <c r="CU669" s="142"/>
      <c r="CV669" s="142"/>
      <c r="CW669" s="142"/>
      <c r="CX669" s="142"/>
      <c r="CY669" s="142"/>
      <c r="CZ669" s="142"/>
      <c r="DA669" s="142"/>
      <c r="DB669" s="142"/>
      <c r="DC669" s="142"/>
      <c r="DD669" s="142"/>
      <c r="DE669" s="142"/>
      <c r="DF669" s="142"/>
      <c r="DG669" s="142"/>
      <c r="DH669" s="142"/>
      <c r="DI669" s="142"/>
      <c r="DJ669" s="142"/>
      <c r="DK669" s="142"/>
      <c r="DL669" s="142"/>
      <c r="DM669" s="142"/>
      <c r="EG669" s="41"/>
      <c r="EH669" s="41"/>
      <c r="EI669" s="41"/>
      <c r="EJ669" s="41"/>
      <c r="EK669" s="41"/>
      <c r="EL669" s="41"/>
      <c r="EM669" s="141"/>
      <c r="EN669" s="41"/>
      <c r="EW669" s="41"/>
      <c r="EX669" s="41"/>
    </row>
    <row r="670" spans="1:154" s="143" customFormat="1" x14ac:dyDescent="0.2">
      <c r="A670" s="41"/>
      <c r="B670" s="139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1"/>
      <c r="AG670" s="41"/>
      <c r="AH670" s="41"/>
      <c r="AI670" s="41"/>
      <c r="AJ670" s="41"/>
      <c r="AK670" s="41"/>
      <c r="AL670" s="41"/>
      <c r="AM670" s="41"/>
      <c r="AN670" s="41"/>
      <c r="AO670" s="41"/>
      <c r="AP670" s="140"/>
      <c r="AQ670" s="41"/>
      <c r="AR670" s="141"/>
      <c r="AS670" s="117"/>
      <c r="AT670" s="117"/>
      <c r="AU670" s="117"/>
      <c r="AV670" s="142"/>
      <c r="AW670" s="142"/>
      <c r="AX670" s="142"/>
      <c r="AY670" s="142"/>
      <c r="AZ670" s="142"/>
      <c r="BA670" s="142"/>
      <c r="BB670" s="142"/>
      <c r="BC670" s="142"/>
      <c r="BD670" s="142"/>
      <c r="BE670" s="142"/>
      <c r="BF670" s="142"/>
      <c r="BG670" s="142"/>
      <c r="BH670" s="142"/>
      <c r="BI670" s="142"/>
      <c r="BJ670" s="142"/>
      <c r="BK670" s="142"/>
      <c r="BL670" s="142"/>
      <c r="BM670" s="142"/>
      <c r="BN670" s="142"/>
      <c r="BO670" s="142"/>
      <c r="BP670" s="142"/>
      <c r="BQ670" s="142"/>
      <c r="BR670" s="142"/>
      <c r="BS670" s="142"/>
      <c r="BT670" s="142"/>
      <c r="BU670" s="142"/>
      <c r="BV670" s="142"/>
      <c r="BW670" s="142"/>
      <c r="BX670" s="142"/>
      <c r="BY670" s="142"/>
      <c r="BZ670" s="142"/>
      <c r="CA670" s="142"/>
      <c r="CB670" s="142"/>
      <c r="CC670" s="142"/>
      <c r="CD670" s="142"/>
      <c r="CE670" s="142"/>
      <c r="CF670" s="142"/>
      <c r="CG670" s="142"/>
      <c r="CH670" s="142"/>
      <c r="CI670" s="142"/>
      <c r="CJ670" s="142"/>
      <c r="CK670" s="142"/>
      <c r="CL670" s="142"/>
      <c r="CM670" s="142"/>
      <c r="CN670" s="142"/>
      <c r="CO670" s="142"/>
      <c r="CP670" s="142"/>
      <c r="CQ670" s="142"/>
      <c r="CR670" s="142"/>
      <c r="CS670" s="142"/>
      <c r="CT670" s="142"/>
      <c r="CU670" s="142"/>
      <c r="CV670" s="142"/>
      <c r="CW670" s="142"/>
      <c r="CX670" s="142"/>
      <c r="CY670" s="142"/>
      <c r="CZ670" s="142"/>
      <c r="DA670" s="142"/>
      <c r="DB670" s="142"/>
      <c r="DC670" s="142"/>
      <c r="DD670" s="142"/>
      <c r="DE670" s="142"/>
      <c r="DF670" s="142"/>
      <c r="DG670" s="142"/>
      <c r="DH670" s="142"/>
      <c r="DI670" s="142"/>
      <c r="DJ670" s="142"/>
      <c r="DK670" s="142"/>
      <c r="DL670" s="142"/>
      <c r="DM670" s="142"/>
      <c r="EG670" s="41"/>
      <c r="EH670" s="41"/>
      <c r="EI670" s="41"/>
      <c r="EJ670" s="41"/>
      <c r="EK670" s="41"/>
      <c r="EL670" s="41"/>
      <c r="EM670" s="141"/>
      <c r="EN670" s="41"/>
      <c r="EW670" s="41"/>
      <c r="EX670" s="41"/>
    </row>
    <row r="671" spans="1:154" s="143" customFormat="1" x14ac:dyDescent="0.2">
      <c r="A671" s="41"/>
      <c r="B671" s="139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1"/>
      <c r="AG671" s="41"/>
      <c r="AH671" s="41"/>
      <c r="AI671" s="41"/>
      <c r="AJ671" s="41"/>
      <c r="AK671" s="41"/>
      <c r="AL671" s="41"/>
      <c r="AM671" s="41"/>
      <c r="AN671" s="41"/>
      <c r="AO671" s="41"/>
      <c r="AP671" s="140"/>
      <c r="AQ671" s="41"/>
      <c r="AR671" s="141"/>
      <c r="AS671" s="117"/>
      <c r="AT671" s="117"/>
      <c r="AU671" s="117"/>
      <c r="AV671" s="142"/>
      <c r="AW671" s="142"/>
      <c r="AX671" s="142"/>
      <c r="AY671" s="142"/>
      <c r="AZ671" s="142"/>
      <c r="BA671" s="142"/>
      <c r="BB671" s="142"/>
      <c r="BC671" s="142"/>
      <c r="BD671" s="142"/>
      <c r="BE671" s="142"/>
      <c r="BF671" s="142"/>
      <c r="BG671" s="142"/>
      <c r="BH671" s="142"/>
      <c r="BI671" s="142"/>
      <c r="BJ671" s="142"/>
      <c r="BK671" s="142"/>
      <c r="BL671" s="142"/>
      <c r="BM671" s="142"/>
      <c r="BN671" s="142"/>
      <c r="BO671" s="142"/>
      <c r="BP671" s="142"/>
      <c r="BQ671" s="142"/>
      <c r="BR671" s="142"/>
      <c r="BS671" s="142"/>
      <c r="BT671" s="142"/>
      <c r="BU671" s="142"/>
      <c r="BV671" s="142"/>
      <c r="BW671" s="142"/>
      <c r="BX671" s="142"/>
      <c r="BY671" s="142"/>
      <c r="BZ671" s="142"/>
      <c r="CA671" s="142"/>
      <c r="CB671" s="142"/>
      <c r="CC671" s="142"/>
      <c r="CD671" s="142"/>
      <c r="CE671" s="142"/>
      <c r="CF671" s="142"/>
      <c r="CG671" s="142"/>
      <c r="CH671" s="142"/>
      <c r="CI671" s="142"/>
      <c r="CJ671" s="142"/>
      <c r="CK671" s="142"/>
      <c r="CL671" s="142"/>
      <c r="CM671" s="142"/>
      <c r="CN671" s="142"/>
      <c r="CO671" s="142"/>
      <c r="CP671" s="142"/>
      <c r="CQ671" s="142"/>
      <c r="CR671" s="142"/>
      <c r="CS671" s="142"/>
      <c r="CT671" s="142"/>
      <c r="CU671" s="142"/>
      <c r="CV671" s="142"/>
      <c r="CW671" s="142"/>
      <c r="CX671" s="142"/>
      <c r="CY671" s="142"/>
      <c r="CZ671" s="142"/>
      <c r="DA671" s="142"/>
      <c r="DB671" s="142"/>
      <c r="DC671" s="142"/>
      <c r="DD671" s="142"/>
      <c r="DE671" s="142"/>
      <c r="DF671" s="142"/>
      <c r="DG671" s="142"/>
      <c r="DH671" s="142"/>
      <c r="DI671" s="142"/>
      <c r="DJ671" s="142"/>
      <c r="DK671" s="142"/>
      <c r="DL671" s="142"/>
      <c r="DM671" s="142"/>
      <c r="EG671" s="41"/>
      <c r="EH671" s="41"/>
      <c r="EI671" s="41"/>
      <c r="EJ671" s="41"/>
      <c r="EK671" s="41"/>
      <c r="EL671" s="41"/>
      <c r="EM671" s="141"/>
      <c r="EN671" s="41"/>
      <c r="EW671" s="41"/>
      <c r="EX671" s="41"/>
    </row>
    <row r="672" spans="1:154" s="143" customFormat="1" x14ac:dyDescent="0.2">
      <c r="A672" s="41"/>
      <c r="B672" s="139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1"/>
      <c r="AG672" s="41"/>
      <c r="AH672" s="41"/>
      <c r="AI672" s="41"/>
      <c r="AJ672" s="41"/>
      <c r="AK672" s="41"/>
      <c r="AL672" s="41"/>
      <c r="AM672" s="41"/>
      <c r="AN672" s="41"/>
      <c r="AO672" s="41"/>
      <c r="AP672" s="140"/>
      <c r="AQ672" s="41"/>
      <c r="AR672" s="141"/>
      <c r="AS672" s="117"/>
      <c r="AT672" s="117"/>
      <c r="AU672" s="117"/>
      <c r="AV672" s="142"/>
      <c r="AW672" s="142"/>
      <c r="AX672" s="142"/>
      <c r="AY672" s="142"/>
      <c r="AZ672" s="142"/>
      <c r="BA672" s="142"/>
      <c r="BB672" s="142"/>
      <c r="BC672" s="142"/>
      <c r="BD672" s="142"/>
      <c r="BE672" s="142"/>
      <c r="BF672" s="142"/>
      <c r="BG672" s="142"/>
      <c r="BH672" s="142"/>
      <c r="BI672" s="142"/>
      <c r="BJ672" s="142"/>
      <c r="BK672" s="142"/>
      <c r="BL672" s="142"/>
      <c r="BM672" s="142"/>
      <c r="BN672" s="142"/>
      <c r="BO672" s="142"/>
      <c r="BP672" s="142"/>
      <c r="BQ672" s="142"/>
      <c r="BR672" s="142"/>
      <c r="BS672" s="142"/>
      <c r="BT672" s="142"/>
      <c r="BU672" s="142"/>
      <c r="BV672" s="142"/>
      <c r="BW672" s="142"/>
      <c r="BX672" s="142"/>
      <c r="BY672" s="142"/>
      <c r="BZ672" s="142"/>
      <c r="CA672" s="142"/>
      <c r="CB672" s="142"/>
      <c r="CC672" s="142"/>
      <c r="CD672" s="142"/>
      <c r="CE672" s="142"/>
      <c r="CF672" s="142"/>
      <c r="CG672" s="142"/>
      <c r="CH672" s="142"/>
      <c r="CI672" s="142"/>
      <c r="CJ672" s="142"/>
      <c r="CK672" s="142"/>
      <c r="CL672" s="142"/>
      <c r="CM672" s="142"/>
      <c r="CN672" s="142"/>
      <c r="CO672" s="142"/>
      <c r="CP672" s="142"/>
      <c r="CQ672" s="142"/>
      <c r="CR672" s="142"/>
      <c r="CS672" s="142"/>
      <c r="CT672" s="142"/>
      <c r="CU672" s="142"/>
      <c r="CV672" s="142"/>
      <c r="CW672" s="142"/>
      <c r="CX672" s="142"/>
      <c r="CY672" s="142"/>
      <c r="CZ672" s="142"/>
      <c r="DA672" s="142"/>
      <c r="DB672" s="142"/>
      <c r="DC672" s="142"/>
      <c r="DD672" s="142"/>
      <c r="DE672" s="142"/>
      <c r="DF672" s="142"/>
      <c r="DG672" s="142"/>
      <c r="DH672" s="142"/>
      <c r="DI672" s="142"/>
      <c r="DJ672" s="142"/>
      <c r="DK672" s="142"/>
      <c r="DL672" s="142"/>
      <c r="DM672" s="142"/>
      <c r="EG672" s="41"/>
      <c r="EH672" s="41"/>
      <c r="EI672" s="41"/>
      <c r="EJ672" s="41"/>
      <c r="EK672" s="41"/>
      <c r="EL672" s="41"/>
      <c r="EM672" s="141"/>
      <c r="EN672" s="41"/>
      <c r="EW672" s="41"/>
      <c r="EX672" s="41"/>
    </row>
    <row r="673" spans="1:154" s="143" customFormat="1" x14ac:dyDescent="0.2">
      <c r="A673" s="41"/>
      <c r="B673" s="139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140"/>
      <c r="AQ673" s="41"/>
      <c r="AR673" s="141"/>
      <c r="AS673" s="117"/>
      <c r="AT673" s="117"/>
      <c r="AU673" s="117"/>
      <c r="AV673" s="142"/>
      <c r="AW673" s="142"/>
      <c r="AX673" s="142"/>
      <c r="AY673" s="142"/>
      <c r="AZ673" s="142"/>
      <c r="BA673" s="142"/>
      <c r="BB673" s="142"/>
      <c r="BC673" s="142"/>
      <c r="BD673" s="142"/>
      <c r="BE673" s="142"/>
      <c r="BF673" s="142"/>
      <c r="BG673" s="142"/>
      <c r="BH673" s="142"/>
      <c r="BI673" s="142"/>
      <c r="BJ673" s="142"/>
      <c r="BK673" s="142"/>
      <c r="BL673" s="142"/>
      <c r="BM673" s="142"/>
      <c r="BN673" s="142"/>
      <c r="BO673" s="142"/>
      <c r="BP673" s="142"/>
      <c r="BQ673" s="142"/>
      <c r="BR673" s="142"/>
      <c r="BS673" s="142"/>
      <c r="BT673" s="142"/>
      <c r="BU673" s="142"/>
      <c r="BV673" s="142"/>
      <c r="BW673" s="142"/>
      <c r="BX673" s="142"/>
      <c r="BY673" s="142"/>
      <c r="BZ673" s="142"/>
      <c r="CA673" s="142"/>
      <c r="CB673" s="142"/>
      <c r="CC673" s="142"/>
      <c r="CD673" s="142"/>
      <c r="CE673" s="142"/>
      <c r="CF673" s="142"/>
      <c r="CG673" s="142"/>
      <c r="CH673" s="142"/>
      <c r="CI673" s="142"/>
      <c r="CJ673" s="142"/>
      <c r="CK673" s="142"/>
      <c r="CL673" s="142"/>
      <c r="CM673" s="142"/>
      <c r="CN673" s="142"/>
      <c r="CO673" s="142"/>
      <c r="CP673" s="142"/>
      <c r="CQ673" s="142"/>
      <c r="CR673" s="142"/>
      <c r="CS673" s="142"/>
      <c r="CT673" s="142"/>
      <c r="CU673" s="142"/>
      <c r="CV673" s="142"/>
      <c r="CW673" s="142"/>
      <c r="CX673" s="142"/>
      <c r="CY673" s="142"/>
      <c r="CZ673" s="142"/>
      <c r="DA673" s="142"/>
      <c r="DB673" s="142"/>
      <c r="DC673" s="142"/>
      <c r="DD673" s="142"/>
      <c r="DE673" s="142"/>
      <c r="DF673" s="142"/>
      <c r="DG673" s="142"/>
      <c r="DH673" s="142"/>
      <c r="DI673" s="142"/>
      <c r="DJ673" s="142"/>
      <c r="DK673" s="142"/>
      <c r="DL673" s="142"/>
      <c r="DM673" s="142"/>
      <c r="EG673" s="41"/>
      <c r="EH673" s="41"/>
      <c r="EI673" s="41"/>
      <c r="EJ673" s="41"/>
      <c r="EK673" s="41"/>
      <c r="EL673" s="41"/>
      <c r="EM673" s="141"/>
      <c r="EN673" s="41"/>
      <c r="EW673" s="41"/>
      <c r="EX673" s="41"/>
    </row>
    <row r="674" spans="1:154" s="143" customFormat="1" x14ac:dyDescent="0.2">
      <c r="A674" s="41"/>
      <c r="B674" s="139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1"/>
      <c r="AG674" s="41"/>
      <c r="AH674" s="41"/>
      <c r="AI674" s="41"/>
      <c r="AJ674" s="41"/>
      <c r="AK674" s="41"/>
      <c r="AL674" s="41"/>
      <c r="AM674" s="41"/>
      <c r="AN674" s="41"/>
      <c r="AO674" s="41"/>
      <c r="AP674" s="140"/>
      <c r="AQ674" s="41"/>
      <c r="AR674" s="141"/>
      <c r="AS674" s="117"/>
      <c r="AT674" s="117"/>
      <c r="AU674" s="117"/>
      <c r="AV674" s="142"/>
      <c r="AW674" s="142"/>
      <c r="AX674" s="142"/>
      <c r="AY674" s="142"/>
      <c r="AZ674" s="142"/>
      <c r="BA674" s="142"/>
      <c r="BB674" s="142"/>
      <c r="BC674" s="142"/>
      <c r="BD674" s="142"/>
      <c r="BE674" s="142"/>
      <c r="BF674" s="142"/>
      <c r="BG674" s="142"/>
      <c r="BH674" s="142"/>
      <c r="BI674" s="142"/>
      <c r="BJ674" s="142"/>
      <c r="BK674" s="142"/>
      <c r="BL674" s="142"/>
      <c r="BM674" s="142"/>
      <c r="BN674" s="142"/>
      <c r="BO674" s="142"/>
      <c r="BP674" s="142"/>
      <c r="BQ674" s="142"/>
      <c r="BR674" s="142"/>
      <c r="BS674" s="142"/>
      <c r="BT674" s="142"/>
      <c r="BU674" s="142"/>
      <c r="BV674" s="142"/>
      <c r="BW674" s="142"/>
      <c r="BX674" s="142"/>
      <c r="BY674" s="142"/>
      <c r="BZ674" s="142"/>
      <c r="CA674" s="142"/>
      <c r="CB674" s="142"/>
      <c r="CC674" s="142"/>
      <c r="CD674" s="142"/>
      <c r="CE674" s="142"/>
      <c r="CF674" s="142"/>
      <c r="CG674" s="142"/>
      <c r="CH674" s="142"/>
      <c r="CI674" s="142"/>
      <c r="CJ674" s="142"/>
      <c r="CK674" s="142"/>
      <c r="CL674" s="142"/>
      <c r="CM674" s="142"/>
      <c r="CN674" s="142"/>
      <c r="CO674" s="142"/>
      <c r="CP674" s="142"/>
      <c r="CQ674" s="142"/>
      <c r="CR674" s="142"/>
      <c r="CS674" s="142"/>
      <c r="CT674" s="142"/>
      <c r="CU674" s="142"/>
      <c r="CV674" s="142"/>
      <c r="CW674" s="142"/>
      <c r="CX674" s="142"/>
      <c r="CY674" s="142"/>
      <c r="CZ674" s="142"/>
      <c r="DA674" s="142"/>
      <c r="DB674" s="142"/>
      <c r="DC674" s="142"/>
      <c r="DD674" s="142"/>
      <c r="DE674" s="142"/>
      <c r="DF674" s="142"/>
      <c r="DG674" s="142"/>
      <c r="DH674" s="142"/>
      <c r="DI674" s="142"/>
      <c r="DJ674" s="142"/>
      <c r="DK674" s="142"/>
      <c r="DL674" s="142"/>
      <c r="DM674" s="142"/>
      <c r="EG674" s="41"/>
      <c r="EH674" s="41"/>
      <c r="EI674" s="41"/>
      <c r="EJ674" s="41"/>
      <c r="EK674" s="41"/>
      <c r="EL674" s="41"/>
      <c r="EM674" s="141"/>
      <c r="EN674" s="41"/>
      <c r="EW674" s="41"/>
      <c r="EX674" s="41"/>
    </row>
    <row r="675" spans="1:154" s="143" customFormat="1" x14ac:dyDescent="0.2">
      <c r="A675" s="41"/>
      <c r="B675" s="139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  <c r="AH675" s="41"/>
      <c r="AI675" s="41"/>
      <c r="AJ675" s="41"/>
      <c r="AK675" s="41"/>
      <c r="AL675" s="41"/>
      <c r="AM675" s="41"/>
      <c r="AN675" s="41"/>
      <c r="AO675" s="41"/>
      <c r="AP675" s="140"/>
      <c r="AQ675" s="41"/>
      <c r="AR675" s="141"/>
      <c r="AS675" s="117"/>
      <c r="AT675" s="117"/>
      <c r="AU675" s="117"/>
      <c r="AV675" s="142"/>
      <c r="AW675" s="142"/>
      <c r="AX675" s="142"/>
      <c r="AY675" s="142"/>
      <c r="AZ675" s="142"/>
      <c r="BA675" s="142"/>
      <c r="BB675" s="142"/>
      <c r="BC675" s="142"/>
      <c r="BD675" s="142"/>
      <c r="BE675" s="142"/>
      <c r="BF675" s="142"/>
      <c r="BG675" s="142"/>
      <c r="BH675" s="142"/>
      <c r="BI675" s="142"/>
      <c r="BJ675" s="142"/>
      <c r="BK675" s="142"/>
      <c r="BL675" s="142"/>
      <c r="BM675" s="142"/>
      <c r="BN675" s="142"/>
      <c r="BO675" s="142"/>
      <c r="BP675" s="142"/>
      <c r="BQ675" s="142"/>
      <c r="BR675" s="142"/>
      <c r="BS675" s="142"/>
      <c r="BT675" s="142"/>
      <c r="BU675" s="142"/>
      <c r="BV675" s="142"/>
      <c r="BW675" s="142"/>
      <c r="BX675" s="142"/>
      <c r="BY675" s="142"/>
      <c r="BZ675" s="142"/>
      <c r="CA675" s="142"/>
      <c r="CB675" s="142"/>
      <c r="CC675" s="142"/>
      <c r="CD675" s="142"/>
      <c r="CE675" s="142"/>
      <c r="CF675" s="142"/>
      <c r="CG675" s="142"/>
      <c r="CH675" s="142"/>
      <c r="CI675" s="142"/>
      <c r="CJ675" s="142"/>
      <c r="CK675" s="142"/>
      <c r="CL675" s="142"/>
      <c r="CM675" s="142"/>
      <c r="CN675" s="142"/>
      <c r="CO675" s="142"/>
      <c r="CP675" s="142"/>
      <c r="CQ675" s="142"/>
      <c r="CR675" s="142"/>
      <c r="CS675" s="142"/>
      <c r="CT675" s="142"/>
      <c r="CU675" s="142"/>
      <c r="CV675" s="142"/>
      <c r="CW675" s="142"/>
      <c r="CX675" s="142"/>
      <c r="CY675" s="142"/>
      <c r="CZ675" s="142"/>
      <c r="DA675" s="142"/>
      <c r="DB675" s="142"/>
      <c r="DC675" s="142"/>
      <c r="DD675" s="142"/>
      <c r="DE675" s="142"/>
      <c r="DF675" s="142"/>
      <c r="DG675" s="142"/>
      <c r="DH675" s="142"/>
      <c r="DI675" s="142"/>
      <c r="DJ675" s="142"/>
      <c r="DK675" s="142"/>
      <c r="DL675" s="142"/>
      <c r="DM675" s="142"/>
      <c r="EG675" s="41"/>
      <c r="EH675" s="41"/>
      <c r="EI675" s="41"/>
      <c r="EJ675" s="41"/>
      <c r="EK675" s="41"/>
      <c r="EL675" s="41"/>
      <c r="EM675" s="141"/>
      <c r="EN675" s="41"/>
      <c r="EW675" s="41"/>
      <c r="EX675" s="41"/>
    </row>
    <row r="676" spans="1:154" s="143" customFormat="1" x14ac:dyDescent="0.2">
      <c r="A676" s="41"/>
      <c r="B676" s="139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1"/>
      <c r="AG676" s="41"/>
      <c r="AH676" s="41"/>
      <c r="AI676" s="41"/>
      <c r="AJ676" s="41"/>
      <c r="AK676" s="41"/>
      <c r="AL676" s="41"/>
      <c r="AM676" s="41"/>
      <c r="AN676" s="41"/>
      <c r="AO676" s="41"/>
      <c r="AP676" s="140"/>
      <c r="AQ676" s="41"/>
      <c r="AR676" s="141"/>
      <c r="AS676" s="117"/>
      <c r="AT676" s="117"/>
      <c r="AU676" s="117"/>
      <c r="AV676" s="142"/>
      <c r="AW676" s="142"/>
      <c r="AX676" s="142"/>
      <c r="AY676" s="142"/>
      <c r="AZ676" s="142"/>
      <c r="BA676" s="142"/>
      <c r="BB676" s="142"/>
      <c r="BC676" s="142"/>
      <c r="BD676" s="142"/>
      <c r="BE676" s="142"/>
      <c r="BF676" s="142"/>
      <c r="BG676" s="142"/>
      <c r="BH676" s="142"/>
      <c r="BI676" s="142"/>
      <c r="BJ676" s="142"/>
      <c r="BK676" s="142"/>
      <c r="BL676" s="142"/>
      <c r="BM676" s="142"/>
      <c r="BN676" s="142"/>
      <c r="BO676" s="142"/>
      <c r="BP676" s="142"/>
      <c r="BQ676" s="142"/>
      <c r="BR676" s="142"/>
      <c r="BS676" s="142"/>
      <c r="BT676" s="142"/>
      <c r="BU676" s="142"/>
      <c r="BV676" s="142"/>
      <c r="BW676" s="142"/>
      <c r="BX676" s="142"/>
      <c r="BY676" s="142"/>
      <c r="BZ676" s="142"/>
      <c r="CA676" s="142"/>
      <c r="CB676" s="142"/>
      <c r="CC676" s="142"/>
      <c r="CD676" s="142"/>
      <c r="CE676" s="142"/>
      <c r="CF676" s="142"/>
      <c r="CG676" s="142"/>
      <c r="CH676" s="142"/>
      <c r="CI676" s="142"/>
      <c r="CJ676" s="142"/>
      <c r="CK676" s="142"/>
      <c r="CL676" s="142"/>
      <c r="CM676" s="142"/>
      <c r="CN676" s="142"/>
      <c r="CO676" s="142"/>
      <c r="CP676" s="142"/>
      <c r="CQ676" s="142"/>
      <c r="CR676" s="142"/>
      <c r="CS676" s="142"/>
      <c r="CT676" s="142"/>
      <c r="CU676" s="142"/>
      <c r="CV676" s="142"/>
      <c r="CW676" s="142"/>
      <c r="CX676" s="142"/>
      <c r="CY676" s="142"/>
      <c r="CZ676" s="142"/>
      <c r="DA676" s="142"/>
      <c r="DB676" s="142"/>
      <c r="DC676" s="142"/>
      <c r="DD676" s="142"/>
      <c r="DE676" s="142"/>
      <c r="DF676" s="142"/>
      <c r="DG676" s="142"/>
      <c r="DH676" s="142"/>
      <c r="DI676" s="142"/>
      <c r="DJ676" s="142"/>
      <c r="DK676" s="142"/>
      <c r="DL676" s="142"/>
      <c r="DM676" s="142"/>
      <c r="EG676" s="41"/>
      <c r="EH676" s="41"/>
      <c r="EI676" s="41"/>
      <c r="EJ676" s="41"/>
      <c r="EK676" s="41"/>
      <c r="EL676" s="41"/>
      <c r="EM676" s="141"/>
      <c r="EN676" s="41"/>
      <c r="EW676" s="41"/>
      <c r="EX676" s="41"/>
    </row>
    <row r="677" spans="1:154" s="143" customFormat="1" x14ac:dyDescent="0.2">
      <c r="A677" s="41"/>
      <c r="B677" s="139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  <c r="AH677" s="41"/>
      <c r="AI677" s="41"/>
      <c r="AJ677" s="41"/>
      <c r="AK677" s="41"/>
      <c r="AL677" s="41"/>
      <c r="AM677" s="41"/>
      <c r="AN677" s="41"/>
      <c r="AO677" s="41"/>
      <c r="AP677" s="140"/>
      <c r="AQ677" s="41"/>
      <c r="AR677" s="141"/>
      <c r="AS677" s="117"/>
      <c r="AT677" s="117"/>
      <c r="AU677" s="117"/>
      <c r="AV677" s="142"/>
      <c r="AW677" s="142"/>
      <c r="AX677" s="142"/>
      <c r="AY677" s="142"/>
      <c r="AZ677" s="142"/>
      <c r="BA677" s="142"/>
      <c r="BB677" s="142"/>
      <c r="BC677" s="142"/>
      <c r="BD677" s="142"/>
      <c r="BE677" s="142"/>
      <c r="BF677" s="142"/>
      <c r="BG677" s="142"/>
      <c r="BH677" s="142"/>
      <c r="BI677" s="142"/>
      <c r="BJ677" s="142"/>
      <c r="BK677" s="142"/>
      <c r="BL677" s="142"/>
      <c r="BM677" s="142"/>
      <c r="BN677" s="142"/>
      <c r="BO677" s="142"/>
      <c r="BP677" s="142"/>
      <c r="BQ677" s="142"/>
      <c r="BR677" s="142"/>
      <c r="BS677" s="142"/>
      <c r="BT677" s="142"/>
      <c r="BU677" s="142"/>
      <c r="BV677" s="142"/>
      <c r="BW677" s="142"/>
      <c r="BX677" s="142"/>
      <c r="BY677" s="142"/>
      <c r="BZ677" s="142"/>
      <c r="CA677" s="142"/>
      <c r="CB677" s="142"/>
      <c r="CC677" s="142"/>
      <c r="CD677" s="142"/>
      <c r="CE677" s="142"/>
      <c r="CF677" s="142"/>
      <c r="CG677" s="142"/>
      <c r="CH677" s="142"/>
      <c r="CI677" s="142"/>
      <c r="CJ677" s="142"/>
      <c r="CK677" s="142"/>
      <c r="CL677" s="142"/>
      <c r="CM677" s="142"/>
      <c r="CN677" s="142"/>
      <c r="CO677" s="142"/>
      <c r="CP677" s="142"/>
      <c r="CQ677" s="142"/>
      <c r="CR677" s="142"/>
      <c r="CS677" s="142"/>
      <c r="CT677" s="142"/>
      <c r="CU677" s="142"/>
      <c r="CV677" s="142"/>
      <c r="CW677" s="142"/>
      <c r="CX677" s="142"/>
      <c r="CY677" s="142"/>
      <c r="CZ677" s="142"/>
      <c r="DA677" s="142"/>
      <c r="DB677" s="142"/>
      <c r="DC677" s="142"/>
      <c r="DD677" s="142"/>
      <c r="DE677" s="142"/>
      <c r="DF677" s="142"/>
      <c r="DG677" s="142"/>
      <c r="DH677" s="142"/>
      <c r="DI677" s="142"/>
      <c r="DJ677" s="142"/>
      <c r="DK677" s="142"/>
      <c r="DL677" s="142"/>
      <c r="DM677" s="142"/>
      <c r="EG677" s="41"/>
      <c r="EH677" s="41"/>
      <c r="EI677" s="41"/>
      <c r="EJ677" s="41"/>
      <c r="EK677" s="41"/>
      <c r="EL677" s="41"/>
      <c r="EM677" s="141"/>
      <c r="EN677" s="41"/>
      <c r="EW677" s="41"/>
      <c r="EX677" s="41"/>
    </row>
    <row r="678" spans="1:154" s="143" customFormat="1" x14ac:dyDescent="0.2">
      <c r="A678" s="41"/>
      <c r="B678" s="139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1"/>
      <c r="AG678" s="41"/>
      <c r="AH678" s="41"/>
      <c r="AI678" s="41"/>
      <c r="AJ678" s="41"/>
      <c r="AK678" s="41"/>
      <c r="AL678" s="41"/>
      <c r="AM678" s="41"/>
      <c r="AN678" s="41"/>
      <c r="AO678" s="41"/>
      <c r="AP678" s="140"/>
      <c r="AQ678" s="41"/>
      <c r="AR678" s="141"/>
      <c r="AS678" s="117"/>
      <c r="AT678" s="117"/>
      <c r="AU678" s="117"/>
      <c r="AV678" s="142"/>
      <c r="AW678" s="142"/>
      <c r="AX678" s="142"/>
      <c r="AY678" s="142"/>
      <c r="AZ678" s="142"/>
      <c r="BA678" s="142"/>
      <c r="BB678" s="142"/>
      <c r="BC678" s="142"/>
      <c r="BD678" s="142"/>
      <c r="BE678" s="142"/>
      <c r="BF678" s="142"/>
      <c r="BG678" s="142"/>
      <c r="BH678" s="142"/>
      <c r="BI678" s="142"/>
      <c r="BJ678" s="142"/>
      <c r="BK678" s="142"/>
      <c r="BL678" s="142"/>
      <c r="BM678" s="142"/>
      <c r="BN678" s="142"/>
      <c r="BO678" s="142"/>
      <c r="BP678" s="142"/>
      <c r="BQ678" s="142"/>
      <c r="BR678" s="142"/>
      <c r="BS678" s="142"/>
      <c r="BT678" s="142"/>
      <c r="BU678" s="142"/>
      <c r="BV678" s="142"/>
      <c r="BW678" s="142"/>
      <c r="BX678" s="142"/>
      <c r="BY678" s="142"/>
      <c r="BZ678" s="142"/>
      <c r="CA678" s="142"/>
      <c r="CB678" s="142"/>
      <c r="CC678" s="142"/>
      <c r="CD678" s="142"/>
      <c r="CE678" s="142"/>
      <c r="CF678" s="142"/>
      <c r="CG678" s="142"/>
      <c r="CH678" s="142"/>
      <c r="CI678" s="142"/>
      <c r="CJ678" s="142"/>
      <c r="CK678" s="142"/>
      <c r="CL678" s="142"/>
      <c r="CM678" s="142"/>
      <c r="CN678" s="142"/>
      <c r="CO678" s="142"/>
      <c r="CP678" s="142"/>
      <c r="CQ678" s="142"/>
      <c r="CR678" s="142"/>
      <c r="CS678" s="142"/>
      <c r="CT678" s="142"/>
      <c r="CU678" s="142"/>
      <c r="CV678" s="142"/>
      <c r="CW678" s="142"/>
      <c r="CX678" s="142"/>
      <c r="CY678" s="142"/>
      <c r="CZ678" s="142"/>
      <c r="DA678" s="142"/>
      <c r="DB678" s="142"/>
      <c r="DC678" s="142"/>
      <c r="DD678" s="142"/>
      <c r="DE678" s="142"/>
      <c r="DF678" s="142"/>
      <c r="DG678" s="142"/>
      <c r="DH678" s="142"/>
      <c r="DI678" s="142"/>
      <c r="DJ678" s="142"/>
      <c r="DK678" s="142"/>
      <c r="DL678" s="142"/>
      <c r="DM678" s="142"/>
      <c r="EG678" s="41"/>
      <c r="EH678" s="41"/>
      <c r="EI678" s="41"/>
      <c r="EJ678" s="41"/>
      <c r="EK678" s="41"/>
      <c r="EL678" s="41"/>
      <c r="EM678" s="141"/>
      <c r="EN678" s="41"/>
      <c r="EW678" s="41"/>
      <c r="EX678" s="41"/>
    </row>
    <row r="679" spans="1:154" s="143" customFormat="1" x14ac:dyDescent="0.2">
      <c r="A679" s="41"/>
      <c r="B679" s="139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1"/>
      <c r="AG679" s="41"/>
      <c r="AH679" s="41"/>
      <c r="AI679" s="41"/>
      <c r="AJ679" s="41"/>
      <c r="AK679" s="41"/>
      <c r="AL679" s="41"/>
      <c r="AM679" s="41"/>
      <c r="AN679" s="41"/>
      <c r="AO679" s="41"/>
      <c r="AP679" s="140"/>
      <c r="AQ679" s="41"/>
      <c r="AR679" s="141"/>
      <c r="AS679" s="117"/>
      <c r="AT679" s="117"/>
      <c r="AU679" s="117"/>
      <c r="AV679" s="142"/>
      <c r="AW679" s="142"/>
      <c r="AX679" s="142"/>
      <c r="AY679" s="142"/>
      <c r="AZ679" s="142"/>
      <c r="BA679" s="142"/>
      <c r="BB679" s="142"/>
      <c r="BC679" s="142"/>
      <c r="BD679" s="142"/>
      <c r="BE679" s="142"/>
      <c r="BF679" s="142"/>
      <c r="BG679" s="142"/>
      <c r="BH679" s="142"/>
      <c r="BI679" s="142"/>
      <c r="BJ679" s="142"/>
      <c r="BK679" s="142"/>
      <c r="BL679" s="142"/>
      <c r="BM679" s="142"/>
      <c r="BN679" s="142"/>
      <c r="BO679" s="142"/>
      <c r="BP679" s="142"/>
      <c r="BQ679" s="142"/>
      <c r="BR679" s="142"/>
      <c r="BS679" s="142"/>
      <c r="BT679" s="142"/>
      <c r="BU679" s="142"/>
      <c r="BV679" s="142"/>
      <c r="BW679" s="142"/>
      <c r="BX679" s="142"/>
      <c r="BY679" s="142"/>
      <c r="BZ679" s="142"/>
      <c r="CA679" s="142"/>
      <c r="CB679" s="142"/>
      <c r="CC679" s="142"/>
      <c r="CD679" s="142"/>
      <c r="CE679" s="142"/>
      <c r="CF679" s="142"/>
      <c r="CG679" s="142"/>
      <c r="CH679" s="142"/>
      <c r="CI679" s="142"/>
      <c r="CJ679" s="142"/>
      <c r="CK679" s="142"/>
      <c r="CL679" s="142"/>
      <c r="CM679" s="142"/>
      <c r="CN679" s="142"/>
      <c r="CO679" s="142"/>
      <c r="CP679" s="142"/>
      <c r="CQ679" s="142"/>
      <c r="CR679" s="142"/>
      <c r="CS679" s="142"/>
      <c r="CT679" s="142"/>
      <c r="CU679" s="142"/>
      <c r="CV679" s="142"/>
      <c r="CW679" s="142"/>
      <c r="CX679" s="142"/>
      <c r="CY679" s="142"/>
      <c r="CZ679" s="142"/>
      <c r="DA679" s="142"/>
      <c r="DB679" s="142"/>
      <c r="DC679" s="142"/>
      <c r="DD679" s="142"/>
      <c r="DE679" s="142"/>
      <c r="DF679" s="142"/>
      <c r="DG679" s="142"/>
      <c r="DH679" s="142"/>
      <c r="DI679" s="142"/>
      <c r="DJ679" s="142"/>
      <c r="DK679" s="142"/>
      <c r="DL679" s="142"/>
      <c r="DM679" s="142"/>
      <c r="EG679" s="41"/>
      <c r="EH679" s="41"/>
      <c r="EI679" s="41"/>
      <c r="EJ679" s="41"/>
      <c r="EK679" s="41"/>
      <c r="EL679" s="41"/>
      <c r="EM679" s="141"/>
      <c r="EN679" s="41"/>
      <c r="EW679" s="41"/>
      <c r="EX679" s="41"/>
    </row>
    <row r="680" spans="1:154" s="143" customFormat="1" x14ac:dyDescent="0.2">
      <c r="A680" s="41"/>
      <c r="B680" s="139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1"/>
      <c r="AG680" s="41"/>
      <c r="AH680" s="41"/>
      <c r="AI680" s="41"/>
      <c r="AJ680" s="41"/>
      <c r="AK680" s="41"/>
      <c r="AL680" s="41"/>
      <c r="AM680" s="41"/>
      <c r="AN680" s="41"/>
      <c r="AO680" s="41"/>
      <c r="AP680" s="140"/>
      <c r="AQ680" s="41"/>
      <c r="AR680" s="141"/>
      <c r="AS680" s="117"/>
      <c r="AT680" s="117"/>
      <c r="AU680" s="117"/>
      <c r="AV680" s="142"/>
      <c r="AW680" s="142"/>
      <c r="AX680" s="142"/>
      <c r="AY680" s="142"/>
      <c r="AZ680" s="142"/>
      <c r="BA680" s="142"/>
      <c r="BB680" s="142"/>
      <c r="BC680" s="142"/>
      <c r="BD680" s="142"/>
      <c r="BE680" s="142"/>
      <c r="BF680" s="142"/>
      <c r="BG680" s="142"/>
      <c r="BH680" s="142"/>
      <c r="BI680" s="142"/>
      <c r="BJ680" s="142"/>
      <c r="BK680" s="142"/>
      <c r="BL680" s="142"/>
      <c r="BM680" s="142"/>
      <c r="BN680" s="142"/>
      <c r="BO680" s="142"/>
      <c r="BP680" s="142"/>
      <c r="BQ680" s="142"/>
      <c r="BR680" s="142"/>
      <c r="BS680" s="142"/>
      <c r="BT680" s="142"/>
      <c r="BU680" s="142"/>
      <c r="BV680" s="142"/>
      <c r="BW680" s="142"/>
      <c r="BX680" s="142"/>
      <c r="BY680" s="142"/>
      <c r="BZ680" s="142"/>
      <c r="CA680" s="142"/>
      <c r="CB680" s="142"/>
      <c r="CC680" s="142"/>
      <c r="CD680" s="142"/>
      <c r="CE680" s="142"/>
      <c r="CF680" s="142"/>
      <c r="CG680" s="142"/>
      <c r="CH680" s="142"/>
      <c r="CI680" s="142"/>
      <c r="CJ680" s="142"/>
      <c r="CK680" s="142"/>
      <c r="CL680" s="142"/>
      <c r="CM680" s="142"/>
      <c r="CN680" s="142"/>
      <c r="CO680" s="142"/>
      <c r="CP680" s="142"/>
      <c r="CQ680" s="142"/>
      <c r="CR680" s="142"/>
      <c r="CS680" s="142"/>
      <c r="CT680" s="142"/>
      <c r="CU680" s="142"/>
      <c r="CV680" s="142"/>
      <c r="CW680" s="142"/>
      <c r="CX680" s="142"/>
      <c r="CY680" s="142"/>
      <c r="CZ680" s="142"/>
      <c r="DA680" s="142"/>
      <c r="DB680" s="142"/>
      <c r="DC680" s="142"/>
      <c r="DD680" s="142"/>
      <c r="DE680" s="142"/>
      <c r="DF680" s="142"/>
      <c r="DG680" s="142"/>
      <c r="DH680" s="142"/>
      <c r="DI680" s="142"/>
      <c r="DJ680" s="142"/>
      <c r="DK680" s="142"/>
      <c r="DL680" s="142"/>
      <c r="DM680" s="142"/>
      <c r="EG680" s="41"/>
      <c r="EH680" s="41"/>
      <c r="EI680" s="41"/>
      <c r="EJ680" s="41"/>
      <c r="EK680" s="41"/>
      <c r="EL680" s="41"/>
      <c r="EM680" s="141"/>
      <c r="EN680" s="41"/>
      <c r="EW680" s="41"/>
      <c r="EX680" s="41"/>
    </row>
    <row r="681" spans="1:154" s="143" customFormat="1" x14ac:dyDescent="0.2">
      <c r="A681" s="41"/>
      <c r="B681" s="139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1"/>
      <c r="AG681" s="41"/>
      <c r="AH681" s="41"/>
      <c r="AI681" s="41"/>
      <c r="AJ681" s="41"/>
      <c r="AK681" s="41"/>
      <c r="AL681" s="41"/>
      <c r="AM681" s="41"/>
      <c r="AN681" s="41"/>
      <c r="AO681" s="41"/>
      <c r="AP681" s="140"/>
      <c r="AQ681" s="41"/>
      <c r="AR681" s="141"/>
      <c r="AS681" s="117"/>
      <c r="AT681" s="117"/>
      <c r="AU681" s="117"/>
      <c r="AV681" s="142"/>
      <c r="AW681" s="142"/>
      <c r="AX681" s="142"/>
      <c r="AY681" s="142"/>
      <c r="AZ681" s="142"/>
      <c r="BA681" s="142"/>
      <c r="BB681" s="142"/>
      <c r="BC681" s="142"/>
      <c r="BD681" s="142"/>
      <c r="BE681" s="142"/>
      <c r="BF681" s="142"/>
      <c r="BG681" s="142"/>
      <c r="BH681" s="142"/>
      <c r="BI681" s="142"/>
      <c r="BJ681" s="142"/>
      <c r="BK681" s="142"/>
      <c r="BL681" s="142"/>
      <c r="BM681" s="142"/>
      <c r="BN681" s="142"/>
      <c r="BO681" s="142"/>
      <c r="BP681" s="142"/>
      <c r="BQ681" s="142"/>
      <c r="BR681" s="142"/>
      <c r="BS681" s="142"/>
      <c r="BT681" s="142"/>
      <c r="BU681" s="142"/>
      <c r="BV681" s="142"/>
      <c r="BW681" s="142"/>
      <c r="BX681" s="142"/>
      <c r="BY681" s="142"/>
      <c r="BZ681" s="142"/>
      <c r="CA681" s="142"/>
      <c r="CB681" s="142"/>
      <c r="CC681" s="142"/>
      <c r="CD681" s="142"/>
      <c r="CE681" s="142"/>
      <c r="CF681" s="142"/>
      <c r="CG681" s="142"/>
      <c r="CH681" s="142"/>
      <c r="CI681" s="142"/>
      <c r="CJ681" s="142"/>
      <c r="CK681" s="142"/>
      <c r="CL681" s="142"/>
      <c r="CM681" s="142"/>
      <c r="CN681" s="142"/>
      <c r="CO681" s="142"/>
      <c r="CP681" s="142"/>
      <c r="CQ681" s="142"/>
      <c r="CR681" s="142"/>
      <c r="CS681" s="142"/>
      <c r="CT681" s="142"/>
      <c r="CU681" s="142"/>
      <c r="CV681" s="142"/>
      <c r="CW681" s="142"/>
      <c r="CX681" s="142"/>
      <c r="CY681" s="142"/>
      <c r="CZ681" s="142"/>
      <c r="DA681" s="142"/>
      <c r="DB681" s="142"/>
      <c r="DC681" s="142"/>
      <c r="DD681" s="142"/>
      <c r="DE681" s="142"/>
      <c r="DF681" s="142"/>
      <c r="DG681" s="142"/>
      <c r="DH681" s="142"/>
      <c r="DI681" s="142"/>
      <c r="DJ681" s="142"/>
      <c r="DK681" s="142"/>
      <c r="DL681" s="142"/>
      <c r="DM681" s="142"/>
      <c r="EG681" s="41"/>
      <c r="EH681" s="41"/>
      <c r="EI681" s="41"/>
      <c r="EJ681" s="41"/>
      <c r="EK681" s="41"/>
      <c r="EL681" s="41"/>
      <c r="EM681" s="141"/>
      <c r="EN681" s="41"/>
      <c r="EW681" s="41"/>
      <c r="EX681" s="41"/>
    </row>
    <row r="682" spans="1:154" s="143" customFormat="1" x14ac:dyDescent="0.2">
      <c r="A682" s="41"/>
      <c r="B682" s="139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1"/>
      <c r="AG682" s="41"/>
      <c r="AH682" s="41"/>
      <c r="AI682" s="41"/>
      <c r="AJ682" s="41"/>
      <c r="AK682" s="41"/>
      <c r="AL682" s="41"/>
      <c r="AM682" s="41"/>
      <c r="AN682" s="41"/>
      <c r="AO682" s="41"/>
      <c r="AP682" s="140"/>
      <c r="AQ682" s="41"/>
      <c r="AR682" s="141"/>
      <c r="AS682" s="117"/>
      <c r="AT682" s="117"/>
      <c r="AU682" s="117"/>
      <c r="AV682" s="142"/>
      <c r="AW682" s="142"/>
      <c r="AX682" s="142"/>
      <c r="AY682" s="142"/>
      <c r="AZ682" s="142"/>
      <c r="BA682" s="142"/>
      <c r="BB682" s="142"/>
      <c r="BC682" s="142"/>
      <c r="BD682" s="142"/>
      <c r="BE682" s="142"/>
      <c r="BF682" s="142"/>
      <c r="BG682" s="142"/>
      <c r="BH682" s="142"/>
      <c r="BI682" s="142"/>
      <c r="BJ682" s="142"/>
      <c r="BK682" s="142"/>
      <c r="BL682" s="142"/>
      <c r="BM682" s="142"/>
      <c r="BN682" s="142"/>
      <c r="BO682" s="142"/>
      <c r="BP682" s="142"/>
      <c r="BQ682" s="142"/>
      <c r="BR682" s="142"/>
      <c r="BS682" s="142"/>
      <c r="BT682" s="142"/>
      <c r="BU682" s="142"/>
      <c r="BV682" s="142"/>
      <c r="BW682" s="142"/>
      <c r="BX682" s="142"/>
      <c r="BY682" s="142"/>
      <c r="BZ682" s="142"/>
      <c r="CA682" s="142"/>
      <c r="CB682" s="142"/>
      <c r="CC682" s="142"/>
      <c r="CD682" s="142"/>
      <c r="CE682" s="142"/>
      <c r="CF682" s="142"/>
      <c r="CG682" s="142"/>
      <c r="CH682" s="142"/>
      <c r="CI682" s="142"/>
      <c r="CJ682" s="142"/>
      <c r="CK682" s="142"/>
      <c r="CL682" s="142"/>
      <c r="CM682" s="142"/>
      <c r="CN682" s="142"/>
      <c r="CO682" s="142"/>
      <c r="CP682" s="142"/>
      <c r="CQ682" s="142"/>
      <c r="CR682" s="142"/>
      <c r="CS682" s="142"/>
      <c r="CT682" s="142"/>
      <c r="CU682" s="142"/>
      <c r="CV682" s="142"/>
      <c r="CW682" s="142"/>
      <c r="CX682" s="142"/>
      <c r="CY682" s="142"/>
      <c r="CZ682" s="142"/>
      <c r="DA682" s="142"/>
      <c r="DB682" s="142"/>
      <c r="DC682" s="142"/>
      <c r="DD682" s="142"/>
      <c r="DE682" s="142"/>
      <c r="DF682" s="142"/>
      <c r="DG682" s="142"/>
      <c r="DH682" s="142"/>
      <c r="DI682" s="142"/>
      <c r="DJ682" s="142"/>
      <c r="DK682" s="142"/>
      <c r="DL682" s="142"/>
      <c r="DM682" s="142"/>
      <c r="EG682" s="41"/>
      <c r="EH682" s="41"/>
      <c r="EI682" s="41"/>
      <c r="EJ682" s="41"/>
      <c r="EK682" s="41"/>
      <c r="EL682" s="41"/>
      <c r="EM682" s="141"/>
      <c r="EN682" s="41"/>
      <c r="EW682" s="41"/>
      <c r="EX682" s="41"/>
    </row>
    <row r="683" spans="1:154" s="143" customFormat="1" x14ac:dyDescent="0.2">
      <c r="A683" s="41"/>
      <c r="B683" s="139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1"/>
      <c r="AG683" s="41"/>
      <c r="AH683" s="41"/>
      <c r="AI683" s="41"/>
      <c r="AJ683" s="41"/>
      <c r="AK683" s="41"/>
      <c r="AL683" s="41"/>
      <c r="AM683" s="41"/>
      <c r="AN683" s="41"/>
      <c r="AO683" s="41"/>
      <c r="AP683" s="140"/>
      <c r="AQ683" s="41"/>
      <c r="AR683" s="141"/>
      <c r="AS683" s="117"/>
      <c r="AT683" s="117"/>
      <c r="AU683" s="117"/>
      <c r="AV683" s="142"/>
      <c r="AW683" s="142"/>
      <c r="AX683" s="142"/>
      <c r="AY683" s="142"/>
      <c r="AZ683" s="142"/>
      <c r="BA683" s="142"/>
      <c r="BB683" s="142"/>
      <c r="BC683" s="142"/>
      <c r="BD683" s="142"/>
      <c r="BE683" s="142"/>
      <c r="BF683" s="142"/>
      <c r="BG683" s="142"/>
      <c r="BH683" s="142"/>
      <c r="BI683" s="142"/>
      <c r="BJ683" s="142"/>
      <c r="BK683" s="142"/>
      <c r="BL683" s="142"/>
      <c r="BM683" s="142"/>
      <c r="BN683" s="142"/>
      <c r="BO683" s="142"/>
      <c r="BP683" s="142"/>
      <c r="BQ683" s="142"/>
      <c r="BR683" s="142"/>
      <c r="BS683" s="142"/>
      <c r="BT683" s="142"/>
      <c r="BU683" s="142"/>
      <c r="BV683" s="142"/>
      <c r="BW683" s="142"/>
      <c r="BX683" s="142"/>
      <c r="BY683" s="142"/>
      <c r="BZ683" s="142"/>
      <c r="CA683" s="142"/>
      <c r="CB683" s="142"/>
      <c r="CC683" s="142"/>
      <c r="CD683" s="142"/>
      <c r="CE683" s="142"/>
      <c r="CF683" s="142"/>
      <c r="CG683" s="142"/>
      <c r="CH683" s="142"/>
      <c r="CI683" s="142"/>
      <c r="CJ683" s="142"/>
      <c r="CK683" s="142"/>
      <c r="CL683" s="142"/>
      <c r="CM683" s="142"/>
      <c r="CN683" s="142"/>
      <c r="CO683" s="142"/>
      <c r="CP683" s="142"/>
      <c r="CQ683" s="142"/>
      <c r="CR683" s="142"/>
      <c r="CS683" s="142"/>
      <c r="CT683" s="142"/>
      <c r="CU683" s="142"/>
      <c r="CV683" s="142"/>
      <c r="CW683" s="142"/>
      <c r="CX683" s="142"/>
      <c r="CY683" s="142"/>
      <c r="CZ683" s="142"/>
      <c r="DA683" s="142"/>
      <c r="DB683" s="142"/>
      <c r="DC683" s="142"/>
      <c r="DD683" s="142"/>
      <c r="DE683" s="142"/>
      <c r="DF683" s="142"/>
      <c r="DG683" s="142"/>
      <c r="DH683" s="142"/>
      <c r="DI683" s="142"/>
      <c r="DJ683" s="142"/>
      <c r="DK683" s="142"/>
      <c r="DL683" s="142"/>
      <c r="DM683" s="142"/>
      <c r="EG683" s="41"/>
      <c r="EH683" s="41"/>
      <c r="EI683" s="41"/>
      <c r="EJ683" s="41"/>
      <c r="EK683" s="41"/>
      <c r="EL683" s="41"/>
      <c r="EM683" s="141"/>
      <c r="EN683" s="41"/>
      <c r="EW683" s="41"/>
      <c r="EX683" s="41"/>
    </row>
    <row r="684" spans="1:154" s="143" customFormat="1" x14ac:dyDescent="0.2">
      <c r="A684" s="41"/>
      <c r="B684" s="139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  <c r="AH684" s="41"/>
      <c r="AI684" s="41"/>
      <c r="AJ684" s="41"/>
      <c r="AK684" s="41"/>
      <c r="AL684" s="41"/>
      <c r="AM684" s="41"/>
      <c r="AN684" s="41"/>
      <c r="AO684" s="41"/>
      <c r="AP684" s="140"/>
      <c r="AQ684" s="41"/>
      <c r="AR684" s="141"/>
      <c r="AS684" s="117"/>
      <c r="AT684" s="117"/>
      <c r="AU684" s="117"/>
      <c r="AV684" s="142"/>
      <c r="AW684" s="142"/>
      <c r="AX684" s="142"/>
      <c r="AY684" s="142"/>
      <c r="AZ684" s="142"/>
      <c r="BA684" s="142"/>
      <c r="BB684" s="142"/>
      <c r="BC684" s="142"/>
      <c r="BD684" s="142"/>
      <c r="BE684" s="142"/>
      <c r="BF684" s="142"/>
      <c r="BG684" s="142"/>
      <c r="BH684" s="142"/>
      <c r="BI684" s="142"/>
      <c r="BJ684" s="142"/>
      <c r="BK684" s="142"/>
      <c r="BL684" s="142"/>
      <c r="BM684" s="142"/>
      <c r="BN684" s="142"/>
      <c r="BO684" s="142"/>
      <c r="BP684" s="142"/>
      <c r="BQ684" s="142"/>
      <c r="BR684" s="142"/>
      <c r="BS684" s="142"/>
      <c r="BT684" s="142"/>
      <c r="BU684" s="142"/>
      <c r="BV684" s="142"/>
      <c r="BW684" s="142"/>
      <c r="BX684" s="142"/>
      <c r="BY684" s="142"/>
      <c r="BZ684" s="142"/>
      <c r="CA684" s="142"/>
      <c r="CB684" s="142"/>
      <c r="CC684" s="142"/>
      <c r="CD684" s="142"/>
      <c r="CE684" s="142"/>
      <c r="CF684" s="142"/>
      <c r="CG684" s="142"/>
      <c r="CH684" s="142"/>
      <c r="CI684" s="142"/>
      <c r="CJ684" s="142"/>
      <c r="CK684" s="142"/>
      <c r="CL684" s="142"/>
      <c r="CM684" s="142"/>
      <c r="CN684" s="142"/>
      <c r="CO684" s="142"/>
      <c r="CP684" s="142"/>
      <c r="CQ684" s="142"/>
      <c r="CR684" s="142"/>
      <c r="CS684" s="142"/>
      <c r="CT684" s="142"/>
      <c r="CU684" s="142"/>
      <c r="CV684" s="142"/>
      <c r="CW684" s="142"/>
      <c r="CX684" s="142"/>
      <c r="CY684" s="142"/>
      <c r="CZ684" s="142"/>
      <c r="DA684" s="142"/>
      <c r="DB684" s="142"/>
      <c r="DC684" s="142"/>
      <c r="DD684" s="142"/>
      <c r="DE684" s="142"/>
      <c r="DF684" s="142"/>
      <c r="DG684" s="142"/>
      <c r="DH684" s="142"/>
      <c r="DI684" s="142"/>
      <c r="DJ684" s="142"/>
      <c r="DK684" s="142"/>
      <c r="DL684" s="142"/>
      <c r="DM684" s="142"/>
      <c r="EG684" s="41"/>
      <c r="EH684" s="41"/>
      <c r="EI684" s="41"/>
      <c r="EJ684" s="41"/>
      <c r="EK684" s="41"/>
      <c r="EL684" s="41"/>
      <c r="EM684" s="141"/>
      <c r="EN684" s="41"/>
      <c r="EW684" s="41"/>
      <c r="EX684" s="41"/>
    </row>
    <row r="685" spans="1:154" s="143" customFormat="1" x14ac:dyDescent="0.2">
      <c r="A685" s="41"/>
      <c r="B685" s="139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  <c r="AH685" s="41"/>
      <c r="AI685" s="41"/>
      <c r="AJ685" s="41"/>
      <c r="AK685" s="41"/>
      <c r="AL685" s="41"/>
      <c r="AM685" s="41"/>
      <c r="AN685" s="41"/>
      <c r="AO685" s="41"/>
      <c r="AP685" s="140"/>
      <c r="AQ685" s="41"/>
      <c r="AR685" s="141"/>
      <c r="AS685" s="117"/>
      <c r="AT685" s="117"/>
      <c r="AU685" s="117"/>
      <c r="AV685" s="142"/>
      <c r="AW685" s="142"/>
      <c r="AX685" s="142"/>
      <c r="AY685" s="142"/>
      <c r="AZ685" s="142"/>
      <c r="BA685" s="142"/>
      <c r="BB685" s="142"/>
      <c r="BC685" s="142"/>
      <c r="BD685" s="142"/>
      <c r="BE685" s="142"/>
      <c r="BF685" s="142"/>
      <c r="BG685" s="142"/>
      <c r="BH685" s="142"/>
      <c r="BI685" s="142"/>
      <c r="BJ685" s="142"/>
      <c r="BK685" s="142"/>
      <c r="BL685" s="142"/>
      <c r="BM685" s="142"/>
      <c r="BN685" s="142"/>
      <c r="BO685" s="142"/>
      <c r="BP685" s="142"/>
      <c r="BQ685" s="142"/>
      <c r="BR685" s="142"/>
      <c r="BS685" s="142"/>
      <c r="BT685" s="142"/>
      <c r="BU685" s="142"/>
      <c r="BV685" s="142"/>
      <c r="BW685" s="142"/>
      <c r="BX685" s="142"/>
      <c r="BY685" s="142"/>
      <c r="BZ685" s="142"/>
      <c r="CA685" s="142"/>
      <c r="CB685" s="142"/>
      <c r="CC685" s="142"/>
      <c r="CD685" s="142"/>
      <c r="CE685" s="142"/>
      <c r="CF685" s="142"/>
      <c r="CG685" s="142"/>
      <c r="CH685" s="142"/>
      <c r="CI685" s="142"/>
      <c r="CJ685" s="142"/>
      <c r="CK685" s="142"/>
      <c r="CL685" s="142"/>
      <c r="CM685" s="142"/>
      <c r="CN685" s="142"/>
      <c r="CO685" s="142"/>
      <c r="CP685" s="142"/>
      <c r="CQ685" s="142"/>
      <c r="CR685" s="142"/>
      <c r="CS685" s="142"/>
      <c r="CT685" s="142"/>
      <c r="CU685" s="142"/>
      <c r="CV685" s="142"/>
      <c r="CW685" s="142"/>
      <c r="CX685" s="142"/>
      <c r="CY685" s="142"/>
      <c r="CZ685" s="142"/>
      <c r="DA685" s="142"/>
      <c r="DB685" s="142"/>
      <c r="DC685" s="142"/>
      <c r="DD685" s="142"/>
      <c r="DE685" s="142"/>
      <c r="DF685" s="142"/>
      <c r="DG685" s="142"/>
      <c r="DH685" s="142"/>
      <c r="DI685" s="142"/>
      <c r="DJ685" s="142"/>
      <c r="DK685" s="142"/>
      <c r="DL685" s="142"/>
      <c r="DM685" s="142"/>
      <c r="EG685" s="41"/>
      <c r="EH685" s="41"/>
      <c r="EI685" s="41"/>
      <c r="EJ685" s="41"/>
      <c r="EK685" s="41"/>
      <c r="EL685" s="41"/>
      <c r="EM685" s="141"/>
      <c r="EN685" s="41"/>
      <c r="EW685" s="41"/>
      <c r="EX685" s="41"/>
    </row>
    <row r="686" spans="1:154" s="143" customFormat="1" x14ac:dyDescent="0.2">
      <c r="A686" s="41"/>
      <c r="B686" s="139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  <c r="AH686" s="41"/>
      <c r="AI686" s="41"/>
      <c r="AJ686" s="41"/>
      <c r="AK686" s="41"/>
      <c r="AL686" s="41"/>
      <c r="AM686" s="41"/>
      <c r="AN686" s="41"/>
      <c r="AO686" s="41"/>
      <c r="AP686" s="140"/>
      <c r="AQ686" s="41"/>
      <c r="AR686" s="141"/>
      <c r="AS686" s="117"/>
      <c r="AT686" s="117"/>
      <c r="AU686" s="117"/>
      <c r="AV686" s="142"/>
      <c r="AW686" s="142"/>
      <c r="AX686" s="142"/>
      <c r="AY686" s="142"/>
      <c r="AZ686" s="142"/>
      <c r="BA686" s="142"/>
      <c r="BB686" s="142"/>
      <c r="BC686" s="142"/>
      <c r="BD686" s="142"/>
      <c r="BE686" s="142"/>
      <c r="BF686" s="142"/>
      <c r="BG686" s="142"/>
      <c r="BH686" s="142"/>
      <c r="BI686" s="142"/>
      <c r="BJ686" s="142"/>
      <c r="BK686" s="142"/>
      <c r="BL686" s="142"/>
      <c r="BM686" s="142"/>
      <c r="BN686" s="142"/>
      <c r="BO686" s="142"/>
      <c r="BP686" s="142"/>
      <c r="BQ686" s="142"/>
      <c r="BR686" s="142"/>
      <c r="BS686" s="142"/>
      <c r="BT686" s="142"/>
      <c r="BU686" s="142"/>
      <c r="BV686" s="142"/>
      <c r="BW686" s="142"/>
      <c r="BX686" s="142"/>
      <c r="BY686" s="142"/>
      <c r="BZ686" s="142"/>
      <c r="CA686" s="142"/>
      <c r="CB686" s="142"/>
      <c r="CC686" s="142"/>
      <c r="CD686" s="142"/>
      <c r="CE686" s="142"/>
      <c r="CF686" s="142"/>
      <c r="CG686" s="142"/>
      <c r="CH686" s="142"/>
      <c r="CI686" s="142"/>
      <c r="CJ686" s="142"/>
      <c r="CK686" s="142"/>
      <c r="CL686" s="142"/>
      <c r="CM686" s="142"/>
      <c r="CN686" s="142"/>
      <c r="CO686" s="142"/>
      <c r="CP686" s="142"/>
      <c r="CQ686" s="142"/>
      <c r="CR686" s="142"/>
      <c r="CS686" s="142"/>
      <c r="CT686" s="142"/>
      <c r="CU686" s="142"/>
      <c r="CV686" s="142"/>
      <c r="CW686" s="142"/>
      <c r="CX686" s="142"/>
      <c r="CY686" s="142"/>
      <c r="CZ686" s="142"/>
      <c r="DA686" s="142"/>
      <c r="DB686" s="142"/>
      <c r="DC686" s="142"/>
      <c r="DD686" s="142"/>
      <c r="DE686" s="142"/>
      <c r="DF686" s="142"/>
      <c r="DG686" s="142"/>
      <c r="DH686" s="142"/>
      <c r="DI686" s="142"/>
      <c r="DJ686" s="142"/>
      <c r="DK686" s="142"/>
      <c r="DL686" s="142"/>
      <c r="DM686" s="142"/>
      <c r="EG686" s="41"/>
      <c r="EH686" s="41"/>
      <c r="EI686" s="41"/>
      <c r="EJ686" s="41"/>
      <c r="EK686" s="41"/>
      <c r="EL686" s="41"/>
      <c r="EM686" s="141"/>
      <c r="EN686" s="41"/>
      <c r="EW686" s="41"/>
      <c r="EX686" s="41"/>
    </row>
    <row r="687" spans="1:154" s="143" customFormat="1" x14ac:dyDescent="0.2">
      <c r="A687" s="41"/>
      <c r="B687" s="139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1"/>
      <c r="AG687" s="41"/>
      <c r="AH687" s="41"/>
      <c r="AI687" s="41"/>
      <c r="AJ687" s="41"/>
      <c r="AK687" s="41"/>
      <c r="AL687" s="41"/>
      <c r="AM687" s="41"/>
      <c r="AN687" s="41"/>
      <c r="AO687" s="41"/>
      <c r="AP687" s="140"/>
      <c r="AQ687" s="41"/>
      <c r="AR687" s="141"/>
      <c r="AS687" s="117"/>
      <c r="AT687" s="117"/>
      <c r="AU687" s="117"/>
      <c r="AV687" s="142"/>
      <c r="AW687" s="142"/>
      <c r="AX687" s="142"/>
      <c r="AY687" s="142"/>
      <c r="AZ687" s="142"/>
      <c r="BA687" s="142"/>
      <c r="BB687" s="142"/>
      <c r="BC687" s="142"/>
      <c r="BD687" s="142"/>
      <c r="BE687" s="142"/>
      <c r="BF687" s="142"/>
      <c r="BG687" s="142"/>
      <c r="BH687" s="142"/>
      <c r="BI687" s="142"/>
      <c r="BJ687" s="142"/>
      <c r="BK687" s="142"/>
      <c r="BL687" s="142"/>
      <c r="BM687" s="142"/>
      <c r="BN687" s="142"/>
      <c r="BO687" s="142"/>
      <c r="BP687" s="142"/>
      <c r="BQ687" s="142"/>
      <c r="BR687" s="142"/>
      <c r="BS687" s="142"/>
      <c r="BT687" s="142"/>
      <c r="BU687" s="142"/>
      <c r="BV687" s="142"/>
      <c r="BW687" s="142"/>
      <c r="BX687" s="142"/>
      <c r="BY687" s="142"/>
      <c r="BZ687" s="142"/>
      <c r="CA687" s="142"/>
      <c r="CB687" s="142"/>
      <c r="CC687" s="142"/>
      <c r="CD687" s="142"/>
      <c r="CE687" s="142"/>
      <c r="CF687" s="142"/>
      <c r="CG687" s="142"/>
      <c r="CH687" s="142"/>
      <c r="CI687" s="142"/>
      <c r="CJ687" s="142"/>
      <c r="CK687" s="142"/>
      <c r="CL687" s="142"/>
      <c r="CM687" s="142"/>
      <c r="CN687" s="142"/>
      <c r="CO687" s="142"/>
      <c r="CP687" s="142"/>
      <c r="CQ687" s="142"/>
      <c r="CR687" s="142"/>
      <c r="CS687" s="142"/>
      <c r="CT687" s="142"/>
      <c r="CU687" s="142"/>
      <c r="CV687" s="142"/>
      <c r="CW687" s="142"/>
      <c r="CX687" s="142"/>
      <c r="CY687" s="142"/>
      <c r="CZ687" s="142"/>
      <c r="DA687" s="142"/>
      <c r="DB687" s="142"/>
      <c r="DC687" s="142"/>
      <c r="DD687" s="142"/>
      <c r="DE687" s="142"/>
      <c r="DF687" s="142"/>
      <c r="DG687" s="142"/>
      <c r="DH687" s="142"/>
      <c r="DI687" s="142"/>
      <c r="DJ687" s="142"/>
      <c r="DK687" s="142"/>
      <c r="DL687" s="142"/>
      <c r="DM687" s="142"/>
      <c r="EG687" s="41"/>
      <c r="EH687" s="41"/>
      <c r="EI687" s="41"/>
      <c r="EJ687" s="41"/>
      <c r="EK687" s="41"/>
      <c r="EL687" s="41"/>
      <c r="EM687" s="141"/>
      <c r="EN687" s="41"/>
      <c r="EW687" s="41"/>
      <c r="EX687" s="41"/>
    </row>
    <row r="688" spans="1:154" s="143" customFormat="1" x14ac:dyDescent="0.2">
      <c r="A688" s="41"/>
      <c r="B688" s="139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1"/>
      <c r="AG688" s="41"/>
      <c r="AH688" s="41"/>
      <c r="AI688" s="41"/>
      <c r="AJ688" s="41"/>
      <c r="AK688" s="41"/>
      <c r="AL688" s="41"/>
      <c r="AM688" s="41"/>
      <c r="AN688" s="41"/>
      <c r="AO688" s="41"/>
      <c r="AP688" s="140"/>
      <c r="AQ688" s="41"/>
      <c r="AR688" s="141"/>
      <c r="AS688" s="117"/>
      <c r="AT688" s="117"/>
      <c r="AU688" s="117"/>
      <c r="AV688" s="142"/>
      <c r="AW688" s="142"/>
      <c r="AX688" s="142"/>
      <c r="AY688" s="142"/>
      <c r="AZ688" s="142"/>
      <c r="BA688" s="142"/>
      <c r="BB688" s="142"/>
      <c r="BC688" s="142"/>
      <c r="BD688" s="142"/>
      <c r="BE688" s="142"/>
      <c r="BF688" s="142"/>
      <c r="BG688" s="142"/>
      <c r="BH688" s="142"/>
      <c r="BI688" s="142"/>
      <c r="BJ688" s="142"/>
      <c r="BK688" s="142"/>
      <c r="BL688" s="142"/>
      <c r="BM688" s="142"/>
      <c r="BN688" s="142"/>
      <c r="BO688" s="142"/>
      <c r="BP688" s="142"/>
      <c r="BQ688" s="142"/>
      <c r="BR688" s="142"/>
      <c r="BS688" s="142"/>
      <c r="BT688" s="142"/>
      <c r="BU688" s="142"/>
      <c r="BV688" s="142"/>
      <c r="BW688" s="142"/>
      <c r="BX688" s="142"/>
      <c r="BY688" s="142"/>
      <c r="BZ688" s="142"/>
      <c r="CA688" s="142"/>
      <c r="CB688" s="142"/>
      <c r="CC688" s="142"/>
      <c r="CD688" s="142"/>
      <c r="CE688" s="142"/>
      <c r="CF688" s="142"/>
      <c r="CG688" s="142"/>
      <c r="CH688" s="142"/>
      <c r="CI688" s="142"/>
      <c r="CJ688" s="142"/>
      <c r="CK688" s="142"/>
      <c r="CL688" s="142"/>
      <c r="CM688" s="142"/>
      <c r="CN688" s="142"/>
      <c r="CO688" s="142"/>
      <c r="CP688" s="142"/>
      <c r="CQ688" s="142"/>
      <c r="CR688" s="142"/>
      <c r="CS688" s="142"/>
      <c r="CT688" s="142"/>
      <c r="CU688" s="142"/>
      <c r="CV688" s="142"/>
      <c r="CW688" s="142"/>
      <c r="CX688" s="142"/>
      <c r="CY688" s="142"/>
      <c r="CZ688" s="142"/>
      <c r="DA688" s="142"/>
      <c r="DB688" s="142"/>
      <c r="DC688" s="142"/>
      <c r="DD688" s="142"/>
      <c r="DE688" s="142"/>
      <c r="DF688" s="142"/>
      <c r="DG688" s="142"/>
      <c r="DH688" s="142"/>
      <c r="DI688" s="142"/>
      <c r="DJ688" s="142"/>
      <c r="DK688" s="142"/>
      <c r="DL688" s="142"/>
      <c r="DM688" s="142"/>
      <c r="EG688" s="41"/>
      <c r="EH688" s="41"/>
      <c r="EI688" s="41"/>
      <c r="EJ688" s="41"/>
      <c r="EK688" s="41"/>
      <c r="EL688" s="41"/>
      <c r="EM688" s="141"/>
      <c r="EN688" s="41"/>
      <c r="EW688" s="41"/>
      <c r="EX688" s="41"/>
    </row>
    <row r="689" spans="1:154" s="143" customFormat="1" x14ac:dyDescent="0.2">
      <c r="A689" s="41"/>
      <c r="B689" s="139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1"/>
      <c r="AG689" s="41"/>
      <c r="AH689" s="41"/>
      <c r="AI689" s="41"/>
      <c r="AJ689" s="41"/>
      <c r="AK689" s="41"/>
      <c r="AL689" s="41"/>
      <c r="AM689" s="41"/>
      <c r="AN689" s="41"/>
      <c r="AO689" s="41"/>
      <c r="AP689" s="140"/>
      <c r="AQ689" s="41"/>
      <c r="AR689" s="141"/>
      <c r="AS689" s="117"/>
      <c r="AT689" s="117"/>
      <c r="AU689" s="117"/>
      <c r="AV689" s="142"/>
      <c r="AW689" s="142"/>
      <c r="AX689" s="142"/>
      <c r="AY689" s="142"/>
      <c r="AZ689" s="142"/>
      <c r="BA689" s="142"/>
      <c r="BB689" s="142"/>
      <c r="BC689" s="142"/>
      <c r="BD689" s="142"/>
      <c r="BE689" s="142"/>
      <c r="BF689" s="142"/>
      <c r="BG689" s="142"/>
      <c r="BH689" s="142"/>
      <c r="BI689" s="142"/>
      <c r="BJ689" s="142"/>
      <c r="BK689" s="142"/>
      <c r="BL689" s="142"/>
      <c r="BM689" s="142"/>
      <c r="BN689" s="142"/>
      <c r="BO689" s="142"/>
      <c r="BP689" s="142"/>
      <c r="BQ689" s="142"/>
      <c r="BR689" s="142"/>
      <c r="BS689" s="142"/>
      <c r="BT689" s="142"/>
      <c r="BU689" s="142"/>
      <c r="BV689" s="142"/>
      <c r="BW689" s="142"/>
      <c r="BX689" s="142"/>
      <c r="BY689" s="142"/>
      <c r="BZ689" s="142"/>
      <c r="CA689" s="142"/>
      <c r="CB689" s="142"/>
      <c r="CC689" s="142"/>
      <c r="CD689" s="142"/>
      <c r="CE689" s="142"/>
      <c r="CF689" s="142"/>
      <c r="CG689" s="142"/>
      <c r="CH689" s="142"/>
      <c r="CI689" s="142"/>
      <c r="CJ689" s="142"/>
      <c r="CK689" s="142"/>
      <c r="CL689" s="142"/>
      <c r="CM689" s="142"/>
      <c r="CN689" s="142"/>
      <c r="CO689" s="142"/>
      <c r="CP689" s="142"/>
      <c r="CQ689" s="142"/>
      <c r="CR689" s="142"/>
      <c r="CS689" s="142"/>
      <c r="CT689" s="142"/>
      <c r="CU689" s="142"/>
      <c r="CV689" s="142"/>
      <c r="CW689" s="142"/>
      <c r="CX689" s="142"/>
      <c r="CY689" s="142"/>
      <c r="CZ689" s="142"/>
      <c r="DA689" s="142"/>
      <c r="DB689" s="142"/>
      <c r="DC689" s="142"/>
      <c r="DD689" s="142"/>
      <c r="DE689" s="142"/>
      <c r="DF689" s="142"/>
      <c r="DG689" s="142"/>
      <c r="DH689" s="142"/>
      <c r="DI689" s="142"/>
      <c r="DJ689" s="142"/>
      <c r="DK689" s="142"/>
      <c r="DL689" s="142"/>
      <c r="DM689" s="142"/>
      <c r="EG689" s="41"/>
      <c r="EH689" s="41"/>
      <c r="EI689" s="41"/>
      <c r="EJ689" s="41"/>
      <c r="EK689" s="41"/>
      <c r="EL689" s="41"/>
      <c r="EM689" s="141"/>
      <c r="EN689" s="41"/>
      <c r="EW689" s="41"/>
      <c r="EX689" s="41"/>
    </row>
    <row r="690" spans="1:154" s="143" customFormat="1" x14ac:dyDescent="0.2">
      <c r="A690" s="41"/>
      <c r="B690" s="139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1"/>
      <c r="AG690" s="41"/>
      <c r="AH690" s="41"/>
      <c r="AI690" s="41"/>
      <c r="AJ690" s="41"/>
      <c r="AK690" s="41"/>
      <c r="AL690" s="41"/>
      <c r="AM690" s="41"/>
      <c r="AN690" s="41"/>
      <c r="AO690" s="41"/>
      <c r="AP690" s="140"/>
      <c r="AQ690" s="41"/>
      <c r="AR690" s="141"/>
      <c r="AS690" s="117"/>
      <c r="AT690" s="117"/>
      <c r="AU690" s="117"/>
      <c r="AV690" s="142"/>
      <c r="AW690" s="142"/>
      <c r="AX690" s="142"/>
      <c r="AY690" s="142"/>
      <c r="AZ690" s="142"/>
      <c r="BA690" s="142"/>
      <c r="BB690" s="142"/>
      <c r="BC690" s="142"/>
      <c r="BD690" s="142"/>
      <c r="BE690" s="142"/>
      <c r="BF690" s="142"/>
      <c r="BG690" s="142"/>
      <c r="BH690" s="142"/>
      <c r="BI690" s="142"/>
      <c r="BJ690" s="142"/>
      <c r="BK690" s="142"/>
      <c r="BL690" s="142"/>
      <c r="BM690" s="142"/>
      <c r="BN690" s="142"/>
      <c r="BO690" s="142"/>
      <c r="BP690" s="142"/>
      <c r="BQ690" s="142"/>
      <c r="BR690" s="142"/>
      <c r="BS690" s="142"/>
      <c r="BT690" s="142"/>
      <c r="BU690" s="142"/>
      <c r="BV690" s="142"/>
      <c r="BW690" s="142"/>
      <c r="BX690" s="142"/>
      <c r="BY690" s="142"/>
      <c r="BZ690" s="142"/>
      <c r="CA690" s="142"/>
      <c r="CB690" s="142"/>
      <c r="CC690" s="142"/>
      <c r="CD690" s="142"/>
      <c r="CE690" s="142"/>
      <c r="CF690" s="142"/>
      <c r="CG690" s="142"/>
      <c r="CH690" s="142"/>
      <c r="CI690" s="142"/>
      <c r="CJ690" s="142"/>
      <c r="CK690" s="142"/>
      <c r="CL690" s="142"/>
      <c r="CM690" s="142"/>
      <c r="CN690" s="142"/>
      <c r="CO690" s="142"/>
      <c r="CP690" s="142"/>
      <c r="CQ690" s="142"/>
      <c r="CR690" s="142"/>
      <c r="CS690" s="142"/>
      <c r="CT690" s="142"/>
      <c r="CU690" s="142"/>
      <c r="CV690" s="142"/>
      <c r="CW690" s="142"/>
      <c r="CX690" s="142"/>
      <c r="CY690" s="142"/>
      <c r="CZ690" s="142"/>
      <c r="DA690" s="142"/>
      <c r="DB690" s="142"/>
      <c r="DC690" s="142"/>
      <c r="DD690" s="142"/>
      <c r="DE690" s="142"/>
      <c r="DF690" s="142"/>
      <c r="DG690" s="142"/>
      <c r="DH690" s="142"/>
      <c r="DI690" s="142"/>
      <c r="DJ690" s="142"/>
      <c r="DK690" s="142"/>
      <c r="DL690" s="142"/>
      <c r="DM690" s="142"/>
      <c r="EG690" s="41"/>
      <c r="EH690" s="41"/>
      <c r="EI690" s="41"/>
      <c r="EJ690" s="41"/>
      <c r="EK690" s="41"/>
      <c r="EL690" s="41"/>
      <c r="EM690" s="141"/>
      <c r="EN690" s="41"/>
      <c r="EW690" s="41"/>
      <c r="EX690" s="41"/>
    </row>
    <row r="691" spans="1:154" s="143" customFormat="1" x14ac:dyDescent="0.2">
      <c r="A691" s="41"/>
      <c r="B691" s="139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1"/>
      <c r="AG691" s="41"/>
      <c r="AH691" s="41"/>
      <c r="AI691" s="41"/>
      <c r="AJ691" s="41"/>
      <c r="AK691" s="41"/>
      <c r="AL691" s="41"/>
      <c r="AM691" s="41"/>
      <c r="AN691" s="41"/>
      <c r="AO691" s="41"/>
      <c r="AP691" s="140"/>
      <c r="AQ691" s="41"/>
      <c r="AR691" s="141"/>
      <c r="AS691" s="117"/>
      <c r="AT691" s="117"/>
      <c r="AU691" s="117"/>
      <c r="AV691" s="142"/>
      <c r="AW691" s="142"/>
      <c r="AX691" s="142"/>
      <c r="AY691" s="142"/>
      <c r="AZ691" s="142"/>
      <c r="BA691" s="142"/>
      <c r="BB691" s="142"/>
      <c r="BC691" s="142"/>
      <c r="BD691" s="142"/>
      <c r="BE691" s="142"/>
      <c r="BF691" s="142"/>
      <c r="BG691" s="142"/>
      <c r="BH691" s="142"/>
      <c r="BI691" s="142"/>
      <c r="BJ691" s="142"/>
      <c r="BK691" s="142"/>
      <c r="BL691" s="142"/>
      <c r="BM691" s="142"/>
      <c r="BN691" s="142"/>
      <c r="BO691" s="142"/>
      <c r="BP691" s="142"/>
      <c r="BQ691" s="142"/>
      <c r="BR691" s="142"/>
      <c r="BS691" s="142"/>
      <c r="BT691" s="142"/>
      <c r="BU691" s="142"/>
      <c r="BV691" s="142"/>
      <c r="BW691" s="142"/>
      <c r="BX691" s="142"/>
      <c r="BY691" s="142"/>
      <c r="BZ691" s="142"/>
      <c r="CA691" s="142"/>
      <c r="CB691" s="142"/>
      <c r="CC691" s="142"/>
      <c r="CD691" s="142"/>
      <c r="CE691" s="142"/>
      <c r="CF691" s="142"/>
      <c r="CG691" s="142"/>
      <c r="CH691" s="142"/>
      <c r="CI691" s="142"/>
      <c r="CJ691" s="142"/>
      <c r="CK691" s="142"/>
      <c r="CL691" s="142"/>
      <c r="CM691" s="142"/>
      <c r="CN691" s="142"/>
      <c r="CO691" s="142"/>
      <c r="CP691" s="142"/>
      <c r="CQ691" s="142"/>
      <c r="CR691" s="142"/>
      <c r="CS691" s="142"/>
      <c r="CT691" s="142"/>
      <c r="CU691" s="142"/>
      <c r="CV691" s="142"/>
      <c r="CW691" s="142"/>
      <c r="CX691" s="142"/>
      <c r="CY691" s="142"/>
      <c r="CZ691" s="142"/>
      <c r="DA691" s="142"/>
      <c r="DB691" s="142"/>
      <c r="DC691" s="142"/>
      <c r="DD691" s="142"/>
      <c r="DE691" s="142"/>
      <c r="DF691" s="142"/>
      <c r="DG691" s="142"/>
      <c r="DH691" s="142"/>
      <c r="DI691" s="142"/>
      <c r="DJ691" s="142"/>
      <c r="DK691" s="142"/>
      <c r="DL691" s="142"/>
      <c r="DM691" s="142"/>
      <c r="EG691" s="41"/>
      <c r="EH691" s="41"/>
      <c r="EI691" s="41"/>
      <c r="EJ691" s="41"/>
      <c r="EK691" s="41"/>
      <c r="EL691" s="41"/>
      <c r="EM691" s="141"/>
      <c r="EN691" s="41"/>
      <c r="EW691" s="41"/>
      <c r="EX691" s="41"/>
    </row>
    <row r="692" spans="1:154" s="143" customFormat="1" x14ac:dyDescent="0.2">
      <c r="A692" s="41"/>
      <c r="B692" s="139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1"/>
      <c r="AG692" s="41"/>
      <c r="AH692" s="41"/>
      <c r="AI692" s="41"/>
      <c r="AJ692" s="41"/>
      <c r="AK692" s="41"/>
      <c r="AL692" s="41"/>
      <c r="AM692" s="41"/>
      <c r="AN692" s="41"/>
      <c r="AO692" s="41"/>
      <c r="AP692" s="140"/>
      <c r="AQ692" s="41"/>
      <c r="AR692" s="141"/>
      <c r="AS692" s="117"/>
      <c r="AT692" s="117"/>
      <c r="AU692" s="117"/>
      <c r="AV692" s="142"/>
      <c r="AW692" s="142"/>
      <c r="AX692" s="142"/>
      <c r="AY692" s="142"/>
      <c r="AZ692" s="142"/>
      <c r="BA692" s="142"/>
      <c r="BB692" s="142"/>
      <c r="BC692" s="142"/>
      <c r="BD692" s="142"/>
      <c r="BE692" s="142"/>
      <c r="BF692" s="142"/>
      <c r="BG692" s="142"/>
      <c r="BH692" s="142"/>
      <c r="BI692" s="142"/>
      <c r="BJ692" s="142"/>
      <c r="BK692" s="142"/>
      <c r="BL692" s="142"/>
      <c r="BM692" s="142"/>
      <c r="BN692" s="142"/>
      <c r="BO692" s="142"/>
      <c r="BP692" s="142"/>
      <c r="BQ692" s="142"/>
      <c r="BR692" s="142"/>
      <c r="BS692" s="142"/>
      <c r="BT692" s="142"/>
      <c r="BU692" s="142"/>
      <c r="BV692" s="142"/>
      <c r="BW692" s="142"/>
      <c r="BX692" s="142"/>
      <c r="BY692" s="142"/>
      <c r="BZ692" s="142"/>
      <c r="CA692" s="142"/>
      <c r="CB692" s="142"/>
      <c r="CC692" s="142"/>
      <c r="CD692" s="142"/>
      <c r="CE692" s="142"/>
      <c r="CF692" s="142"/>
      <c r="CG692" s="142"/>
      <c r="CH692" s="142"/>
      <c r="CI692" s="142"/>
      <c r="CJ692" s="142"/>
      <c r="CK692" s="142"/>
      <c r="CL692" s="142"/>
      <c r="CM692" s="142"/>
      <c r="CN692" s="142"/>
      <c r="CO692" s="142"/>
      <c r="CP692" s="142"/>
      <c r="CQ692" s="142"/>
      <c r="CR692" s="142"/>
      <c r="CS692" s="142"/>
      <c r="CT692" s="142"/>
      <c r="CU692" s="142"/>
      <c r="CV692" s="142"/>
      <c r="CW692" s="142"/>
      <c r="CX692" s="142"/>
      <c r="CY692" s="142"/>
      <c r="CZ692" s="142"/>
      <c r="DA692" s="142"/>
      <c r="DB692" s="142"/>
      <c r="DC692" s="142"/>
      <c r="DD692" s="142"/>
      <c r="DE692" s="142"/>
      <c r="DF692" s="142"/>
      <c r="DG692" s="142"/>
      <c r="DH692" s="142"/>
      <c r="DI692" s="142"/>
      <c r="DJ692" s="142"/>
      <c r="DK692" s="142"/>
      <c r="DL692" s="142"/>
      <c r="DM692" s="142"/>
      <c r="EG692" s="41"/>
      <c r="EH692" s="41"/>
      <c r="EI692" s="41"/>
      <c r="EJ692" s="41"/>
      <c r="EK692" s="41"/>
      <c r="EL692" s="41"/>
      <c r="EM692" s="141"/>
      <c r="EN692" s="41"/>
      <c r="EW692" s="41"/>
      <c r="EX692" s="41"/>
    </row>
    <row r="693" spans="1:154" s="143" customFormat="1" x14ac:dyDescent="0.2">
      <c r="A693" s="41"/>
      <c r="B693" s="139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1"/>
      <c r="AG693" s="41"/>
      <c r="AH693" s="41"/>
      <c r="AI693" s="41"/>
      <c r="AJ693" s="41"/>
      <c r="AK693" s="41"/>
      <c r="AL693" s="41"/>
      <c r="AM693" s="41"/>
      <c r="AN693" s="41"/>
      <c r="AO693" s="41"/>
      <c r="AP693" s="140"/>
      <c r="AQ693" s="41"/>
      <c r="AR693" s="141"/>
      <c r="AS693" s="117"/>
      <c r="AT693" s="117"/>
      <c r="AU693" s="117"/>
      <c r="AV693" s="142"/>
      <c r="AW693" s="142"/>
      <c r="AX693" s="142"/>
      <c r="AY693" s="142"/>
      <c r="AZ693" s="142"/>
      <c r="BA693" s="142"/>
      <c r="BB693" s="142"/>
      <c r="BC693" s="142"/>
      <c r="BD693" s="142"/>
      <c r="BE693" s="142"/>
      <c r="BF693" s="142"/>
      <c r="BG693" s="142"/>
      <c r="BH693" s="142"/>
      <c r="BI693" s="142"/>
      <c r="BJ693" s="142"/>
      <c r="BK693" s="142"/>
      <c r="BL693" s="142"/>
      <c r="BM693" s="142"/>
      <c r="BN693" s="142"/>
      <c r="BO693" s="142"/>
      <c r="BP693" s="142"/>
      <c r="BQ693" s="142"/>
      <c r="BR693" s="142"/>
      <c r="BS693" s="142"/>
      <c r="BT693" s="142"/>
      <c r="BU693" s="142"/>
      <c r="BV693" s="142"/>
      <c r="BW693" s="142"/>
      <c r="BX693" s="142"/>
      <c r="BY693" s="142"/>
      <c r="BZ693" s="142"/>
      <c r="CA693" s="142"/>
      <c r="CB693" s="142"/>
      <c r="CC693" s="142"/>
      <c r="CD693" s="142"/>
      <c r="CE693" s="142"/>
      <c r="CF693" s="142"/>
      <c r="CG693" s="142"/>
      <c r="CH693" s="142"/>
      <c r="CI693" s="142"/>
      <c r="CJ693" s="142"/>
      <c r="CK693" s="142"/>
      <c r="CL693" s="142"/>
      <c r="CM693" s="142"/>
      <c r="CN693" s="142"/>
      <c r="CO693" s="142"/>
      <c r="CP693" s="142"/>
      <c r="CQ693" s="142"/>
      <c r="CR693" s="142"/>
      <c r="CS693" s="142"/>
      <c r="CT693" s="142"/>
      <c r="CU693" s="142"/>
      <c r="CV693" s="142"/>
      <c r="CW693" s="142"/>
      <c r="CX693" s="142"/>
      <c r="CY693" s="142"/>
      <c r="CZ693" s="142"/>
      <c r="DA693" s="142"/>
      <c r="DB693" s="142"/>
      <c r="DC693" s="142"/>
      <c r="DD693" s="142"/>
      <c r="DE693" s="142"/>
      <c r="DF693" s="142"/>
      <c r="DG693" s="142"/>
      <c r="DH693" s="142"/>
      <c r="DI693" s="142"/>
      <c r="DJ693" s="142"/>
      <c r="DK693" s="142"/>
      <c r="DL693" s="142"/>
      <c r="DM693" s="142"/>
      <c r="EG693" s="41"/>
      <c r="EH693" s="41"/>
      <c r="EI693" s="41"/>
      <c r="EJ693" s="41"/>
      <c r="EK693" s="41"/>
      <c r="EL693" s="41"/>
      <c r="EM693" s="141"/>
      <c r="EN693" s="41"/>
      <c r="EW693" s="41"/>
      <c r="EX693" s="41"/>
    </row>
    <row r="694" spans="1:154" s="143" customFormat="1" x14ac:dyDescent="0.2">
      <c r="A694" s="41"/>
      <c r="B694" s="139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1"/>
      <c r="AG694" s="41"/>
      <c r="AH694" s="41"/>
      <c r="AI694" s="41"/>
      <c r="AJ694" s="41"/>
      <c r="AK694" s="41"/>
      <c r="AL694" s="41"/>
      <c r="AM694" s="41"/>
      <c r="AN694" s="41"/>
      <c r="AO694" s="41"/>
      <c r="AP694" s="140"/>
      <c r="AQ694" s="41"/>
      <c r="AR694" s="141"/>
      <c r="AS694" s="117"/>
      <c r="AT694" s="117"/>
      <c r="AU694" s="117"/>
      <c r="AV694" s="142"/>
      <c r="AW694" s="142"/>
      <c r="AX694" s="142"/>
      <c r="AY694" s="142"/>
      <c r="AZ694" s="142"/>
      <c r="BA694" s="142"/>
      <c r="BB694" s="142"/>
      <c r="BC694" s="142"/>
      <c r="BD694" s="142"/>
      <c r="BE694" s="142"/>
      <c r="BF694" s="142"/>
      <c r="BG694" s="142"/>
      <c r="BH694" s="142"/>
      <c r="BI694" s="142"/>
      <c r="BJ694" s="142"/>
      <c r="BK694" s="142"/>
      <c r="BL694" s="142"/>
      <c r="BM694" s="142"/>
      <c r="BN694" s="142"/>
      <c r="BO694" s="142"/>
      <c r="BP694" s="142"/>
      <c r="BQ694" s="142"/>
      <c r="BR694" s="142"/>
      <c r="BS694" s="142"/>
      <c r="BT694" s="142"/>
      <c r="BU694" s="142"/>
      <c r="BV694" s="142"/>
      <c r="BW694" s="142"/>
      <c r="BX694" s="142"/>
      <c r="BY694" s="142"/>
      <c r="BZ694" s="142"/>
      <c r="CA694" s="142"/>
      <c r="CB694" s="142"/>
      <c r="CC694" s="142"/>
      <c r="CD694" s="142"/>
      <c r="CE694" s="142"/>
      <c r="CF694" s="142"/>
      <c r="CG694" s="142"/>
      <c r="CH694" s="142"/>
      <c r="CI694" s="142"/>
      <c r="CJ694" s="142"/>
      <c r="CK694" s="142"/>
      <c r="CL694" s="142"/>
      <c r="CM694" s="142"/>
      <c r="CN694" s="142"/>
      <c r="CO694" s="142"/>
      <c r="CP694" s="142"/>
      <c r="CQ694" s="142"/>
      <c r="CR694" s="142"/>
      <c r="CS694" s="142"/>
      <c r="CT694" s="142"/>
      <c r="CU694" s="142"/>
      <c r="CV694" s="142"/>
      <c r="CW694" s="142"/>
      <c r="CX694" s="142"/>
      <c r="CY694" s="142"/>
      <c r="CZ694" s="142"/>
      <c r="DA694" s="142"/>
      <c r="DB694" s="142"/>
      <c r="DC694" s="142"/>
      <c r="DD694" s="142"/>
      <c r="DE694" s="142"/>
      <c r="DF694" s="142"/>
      <c r="DG694" s="142"/>
      <c r="DH694" s="142"/>
      <c r="DI694" s="142"/>
      <c r="DJ694" s="142"/>
      <c r="DK694" s="142"/>
      <c r="DL694" s="142"/>
      <c r="DM694" s="142"/>
      <c r="EG694" s="41"/>
      <c r="EH694" s="41"/>
      <c r="EI694" s="41"/>
      <c r="EJ694" s="41"/>
      <c r="EK694" s="41"/>
      <c r="EL694" s="41"/>
      <c r="EM694" s="141"/>
      <c r="EN694" s="41"/>
      <c r="EW694" s="41"/>
      <c r="EX694" s="41"/>
    </row>
    <row r="695" spans="1:154" s="143" customFormat="1" x14ac:dyDescent="0.2">
      <c r="A695" s="41"/>
      <c r="B695" s="139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1"/>
      <c r="AG695" s="41"/>
      <c r="AH695" s="41"/>
      <c r="AI695" s="41"/>
      <c r="AJ695" s="41"/>
      <c r="AK695" s="41"/>
      <c r="AL695" s="41"/>
      <c r="AM695" s="41"/>
      <c r="AN695" s="41"/>
      <c r="AO695" s="41"/>
      <c r="AP695" s="140"/>
      <c r="AQ695" s="41"/>
      <c r="AR695" s="141"/>
      <c r="AS695" s="117"/>
      <c r="AT695" s="117"/>
      <c r="AU695" s="117"/>
      <c r="AV695" s="142"/>
      <c r="AW695" s="142"/>
      <c r="AX695" s="142"/>
      <c r="AY695" s="142"/>
      <c r="AZ695" s="142"/>
      <c r="BA695" s="142"/>
      <c r="BB695" s="142"/>
      <c r="BC695" s="142"/>
      <c r="BD695" s="142"/>
      <c r="BE695" s="142"/>
      <c r="BF695" s="142"/>
      <c r="BG695" s="142"/>
      <c r="BH695" s="142"/>
      <c r="BI695" s="142"/>
      <c r="BJ695" s="142"/>
      <c r="BK695" s="142"/>
      <c r="BL695" s="142"/>
      <c r="BM695" s="142"/>
      <c r="BN695" s="142"/>
      <c r="BO695" s="142"/>
      <c r="BP695" s="142"/>
      <c r="BQ695" s="142"/>
      <c r="BR695" s="142"/>
      <c r="BS695" s="142"/>
      <c r="BT695" s="142"/>
      <c r="BU695" s="142"/>
      <c r="BV695" s="142"/>
      <c r="BW695" s="142"/>
      <c r="BX695" s="142"/>
      <c r="BY695" s="142"/>
      <c r="BZ695" s="142"/>
      <c r="CA695" s="142"/>
      <c r="CB695" s="142"/>
      <c r="CC695" s="142"/>
      <c r="CD695" s="142"/>
      <c r="CE695" s="142"/>
      <c r="CF695" s="142"/>
      <c r="CG695" s="142"/>
      <c r="CH695" s="142"/>
      <c r="CI695" s="142"/>
      <c r="CJ695" s="142"/>
      <c r="CK695" s="142"/>
      <c r="CL695" s="142"/>
      <c r="CM695" s="142"/>
      <c r="CN695" s="142"/>
      <c r="CO695" s="142"/>
      <c r="CP695" s="142"/>
      <c r="CQ695" s="142"/>
      <c r="CR695" s="142"/>
      <c r="CS695" s="142"/>
      <c r="CT695" s="142"/>
      <c r="CU695" s="142"/>
      <c r="CV695" s="142"/>
      <c r="CW695" s="142"/>
      <c r="CX695" s="142"/>
      <c r="CY695" s="142"/>
      <c r="CZ695" s="142"/>
      <c r="DA695" s="142"/>
      <c r="DB695" s="142"/>
      <c r="DC695" s="142"/>
      <c r="DD695" s="142"/>
      <c r="DE695" s="142"/>
      <c r="DF695" s="142"/>
      <c r="DG695" s="142"/>
      <c r="DH695" s="142"/>
      <c r="DI695" s="142"/>
      <c r="DJ695" s="142"/>
      <c r="DK695" s="142"/>
      <c r="DL695" s="142"/>
      <c r="DM695" s="142"/>
      <c r="EG695" s="41"/>
      <c r="EH695" s="41"/>
      <c r="EI695" s="41"/>
      <c r="EJ695" s="41"/>
      <c r="EK695" s="41"/>
      <c r="EL695" s="41"/>
      <c r="EM695" s="141"/>
      <c r="EN695" s="41"/>
      <c r="EW695" s="41"/>
      <c r="EX695" s="41"/>
    </row>
    <row r="696" spans="1:154" s="143" customFormat="1" x14ac:dyDescent="0.2">
      <c r="A696" s="41"/>
      <c r="B696" s="139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1"/>
      <c r="AG696" s="41"/>
      <c r="AH696" s="41"/>
      <c r="AI696" s="41"/>
      <c r="AJ696" s="41"/>
      <c r="AK696" s="41"/>
      <c r="AL696" s="41"/>
      <c r="AM696" s="41"/>
      <c r="AN696" s="41"/>
      <c r="AO696" s="41"/>
      <c r="AP696" s="140"/>
      <c r="AQ696" s="41"/>
      <c r="AR696" s="141"/>
      <c r="AS696" s="117"/>
      <c r="AT696" s="117"/>
      <c r="AU696" s="117"/>
      <c r="AV696" s="142"/>
      <c r="AW696" s="142"/>
      <c r="AX696" s="142"/>
      <c r="AY696" s="142"/>
      <c r="AZ696" s="142"/>
      <c r="BA696" s="142"/>
      <c r="BB696" s="142"/>
      <c r="BC696" s="142"/>
      <c r="BD696" s="142"/>
      <c r="BE696" s="142"/>
      <c r="BF696" s="142"/>
      <c r="BG696" s="142"/>
      <c r="BH696" s="142"/>
      <c r="BI696" s="142"/>
      <c r="BJ696" s="142"/>
      <c r="BK696" s="142"/>
      <c r="BL696" s="142"/>
      <c r="BM696" s="142"/>
      <c r="BN696" s="142"/>
      <c r="BO696" s="142"/>
      <c r="BP696" s="142"/>
      <c r="BQ696" s="142"/>
      <c r="BR696" s="142"/>
      <c r="BS696" s="142"/>
      <c r="BT696" s="142"/>
      <c r="BU696" s="142"/>
      <c r="BV696" s="142"/>
      <c r="BW696" s="142"/>
      <c r="BX696" s="142"/>
      <c r="BY696" s="142"/>
      <c r="BZ696" s="142"/>
      <c r="CA696" s="142"/>
      <c r="CB696" s="142"/>
      <c r="CC696" s="142"/>
      <c r="CD696" s="142"/>
      <c r="CE696" s="142"/>
      <c r="CF696" s="142"/>
      <c r="CG696" s="142"/>
      <c r="CH696" s="142"/>
      <c r="CI696" s="142"/>
      <c r="CJ696" s="142"/>
      <c r="CK696" s="142"/>
      <c r="CL696" s="142"/>
      <c r="CM696" s="142"/>
      <c r="CN696" s="142"/>
      <c r="CO696" s="142"/>
      <c r="CP696" s="142"/>
      <c r="CQ696" s="142"/>
      <c r="CR696" s="142"/>
      <c r="CS696" s="142"/>
      <c r="CT696" s="142"/>
      <c r="CU696" s="142"/>
      <c r="CV696" s="142"/>
      <c r="CW696" s="142"/>
      <c r="CX696" s="142"/>
      <c r="CY696" s="142"/>
      <c r="CZ696" s="142"/>
      <c r="DA696" s="142"/>
      <c r="DB696" s="142"/>
      <c r="DC696" s="142"/>
      <c r="DD696" s="142"/>
      <c r="DE696" s="142"/>
      <c r="DF696" s="142"/>
      <c r="DG696" s="142"/>
      <c r="DH696" s="142"/>
      <c r="DI696" s="142"/>
      <c r="DJ696" s="142"/>
      <c r="DK696" s="142"/>
      <c r="DL696" s="142"/>
      <c r="DM696" s="142"/>
      <c r="EG696" s="41"/>
      <c r="EH696" s="41"/>
      <c r="EI696" s="41"/>
      <c r="EJ696" s="41"/>
      <c r="EK696" s="41"/>
      <c r="EL696" s="41"/>
      <c r="EM696" s="141"/>
      <c r="EN696" s="41"/>
      <c r="EW696" s="41"/>
      <c r="EX696" s="41"/>
    </row>
    <row r="697" spans="1:154" s="143" customFormat="1" x14ac:dyDescent="0.2">
      <c r="A697" s="41"/>
      <c r="B697" s="139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1"/>
      <c r="AG697" s="41"/>
      <c r="AH697" s="41"/>
      <c r="AI697" s="41"/>
      <c r="AJ697" s="41"/>
      <c r="AK697" s="41"/>
      <c r="AL697" s="41"/>
      <c r="AM697" s="41"/>
      <c r="AN697" s="41"/>
      <c r="AO697" s="41"/>
      <c r="AP697" s="140"/>
      <c r="AQ697" s="41"/>
      <c r="AR697" s="141"/>
      <c r="AS697" s="117"/>
      <c r="AT697" s="117"/>
      <c r="AU697" s="117"/>
      <c r="AV697" s="142"/>
      <c r="AW697" s="142"/>
      <c r="AX697" s="142"/>
      <c r="AY697" s="142"/>
      <c r="AZ697" s="142"/>
      <c r="BA697" s="142"/>
      <c r="BB697" s="142"/>
      <c r="BC697" s="142"/>
      <c r="BD697" s="142"/>
      <c r="BE697" s="142"/>
      <c r="BF697" s="142"/>
      <c r="BG697" s="142"/>
      <c r="BH697" s="142"/>
      <c r="BI697" s="142"/>
      <c r="BJ697" s="142"/>
      <c r="BK697" s="142"/>
      <c r="BL697" s="142"/>
      <c r="BM697" s="142"/>
      <c r="BN697" s="142"/>
      <c r="BO697" s="142"/>
      <c r="BP697" s="142"/>
      <c r="BQ697" s="142"/>
      <c r="BR697" s="142"/>
      <c r="BS697" s="142"/>
      <c r="BT697" s="142"/>
      <c r="BU697" s="142"/>
      <c r="BV697" s="142"/>
      <c r="BW697" s="142"/>
      <c r="BX697" s="142"/>
      <c r="BY697" s="142"/>
      <c r="BZ697" s="142"/>
      <c r="CA697" s="142"/>
      <c r="CB697" s="142"/>
      <c r="CC697" s="142"/>
      <c r="CD697" s="142"/>
      <c r="CE697" s="142"/>
      <c r="CF697" s="142"/>
      <c r="CG697" s="142"/>
      <c r="CH697" s="142"/>
      <c r="CI697" s="142"/>
      <c r="CJ697" s="142"/>
      <c r="CK697" s="142"/>
      <c r="CL697" s="142"/>
      <c r="CM697" s="142"/>
      <c r="CN697" s="142"/>
      <c r="CO697" s="142"/>
      <c r="CP697" s="142"/>
      <c r="CQ697" s="142"/>
      <c r="CR697" s="142"/>
      <c r="CS697" s="142"/>
      <c r="CT697" s="142"/>
      <c r="CU697" s="142"/>
      <c r="CV697" s="142"/>
      <c r="CW697" s="142"/>
      <c r="CX697" s="142"/>
      <c r="CY697" s="142"/>
      <c r="CZ697" s="142"/>
      <c r="DA697" s="142"/>
      <c r="DB697" s="142"/>
      <c r="DC697" s="142"/>
      <c r="DD697" s="142"/>
      <c r="DE697" s="142"/>
      <c r="DF697" s="142"/>
      <c r="DG697" s="142"/>
      <c r="DH697" s="142"/>
      <c r="DI697" s="142"/>
      <c r="DJ697" s="142"/>
      <c r="DK697" s="142"/>
      <c r="DL697" s="142"/>
      <c r="DM697" s="142"/>
      <c r="EG697" s="41"/>
      <c r="EH697" s="41"/>
      <c r="EI697" s="41"/>
      <c r="EJ697" s="41"/>
      <c r="EK697" s="41"/>
      <c r="EL697" s="41"/>
      <c r="EM697" s="141"/>
      <c r="EN697" s="41"/>
      <c r="EW697" s="41"/>
      <c r="EX697" s="41"/>
    </row>
    <row r="698" spans="1:154" s="143" customFormat="1" x14ac:dyDescent="0.2">
      <c r="A698" s="41"/>
      <c r="B698" s="139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1"/>
      <c r="AG698" s="41"/>
      <c r="AH698" s="41"/>
      <c r="AI698" s="41"/>
      <c r="AJ698" s="41"/>
      <c r="AK698" s="41"/>
      <c r="AL698" s="41"/>
      <c r="AM698" s="41"/>
      <c r="AN698" s="41"/>
      <c r="AO698" s="41"/>
      <c r="AP698" s="140"/>
      <c r="AQ698" s="41"/>
      <c r="AR698" s="141"/>
      <c r="AS698" s="117"/>
      <c r="AT698" s="117"/>
      <c r="AU698" s="117"/>
      <c r="AV698" s="142"/>
      <c r="AW698" s="142"/>
      <c r="AX698" s="142"/>
      <c r="AY698" s="142"/>
      <c r="AZ698" s="142"/>
      <c r="BA698" s="142"/>
      <c r="BB698" s="142"/>
      <c r="BC698" s="142"/>
      <c r="BD698" s="142"/>
      <c r="BE698" s="142"/>
      <c r="BF698" s="142"/>
      <c r="BG698" s="142"/>
      <c r="BH698" s="142"/>
      <c r="BI698" s="142"/>
      <c r="BJ698" s="142"/>
      <c r="BK698" s="142"/>
      <c r="BL698" s="142"/>
      <c r="BM698" s="142"/>
      <c r="BN698" s="142"/>
      <c r="BO698" s="142"/>
      <c r="BP698" s="142"/>
      <c r="BQ698" s="142"/>
      <c r="BR698" s="142"/>
      <c r="BS698" s="142"/>
      <c r="BT698" s="142"/>
      <c r="BU698" s="142"/>
      <c r="BV698" s="142"/>
      <c r="BW698" s="142"/>
      <c r="BX698" s="142"/>
      <c r="BY698" s="142"/>
      <c r="BZ698" s="142"/>
      <c r="CA698" s="142"/>
      <c r="CB698" s="142"/>
      <c r="CC698" s="142"/>
      <c r="CD698" s="142"/>
      <c r="CE698" s="142"/>
      <c r="CF698" s="142"/>
      <c r="CG698" s="142"/>
      <c r="CH698" s="142"/>
      <c r="CI698" s="142"/>
      <c r="CJ698" s="142"/>
      <c r="CK698" s="142"/>
      <c r="CL698" s="142"/>
      <c r="CM698" s="142"/>
      <c r="CN698" s="142"/>
      <c r="CO698" s="142"/>
      <c r="CP698" s="142"/>
      <c r="CQ698" s="142"/>
      <c r="CR698" s="142"/>
      <c r="CS698" s="142"/>
      <c r="CT698" s="142"/>
      <c r="CU698" s="142"/>
      <c r="CV698" s="142"/>
      <c r="CW698" s="142"/>
      <c r="CX698" s="142"/>
      <c r="CY698" s="142"/>
      <c r="CZ698" s="142"/>
      <c r="DA698" s="142"/>
      <c r="DB698" s="142"/>
      <c r="DC698" s="142"/>
      <c r="DD698" s="142"/>
      <c r="DE698" s="142"/>
      <c r="DF698" s="142"/>
      <c r="DG698" s="142"/>
      <c r="DH698" s="142"/>
      <c r="DI698" s="142"/>
      <c r="DJ698" s="142"/>
      <c r="DK698" s="142"/>
      <c r="DL698" s="142"/>
      <c r="DM698" s="142"/>
      <c r="EG698" s="41"/>
      <c r="EH698" s="41"/>
      <c r="EI698" s="41"/>
      <c r="EJ698" s="41"/>
      <c r="EK698" s="41"/>
      <c r="EL698" s="41"/>
      <c r="EM698" s="141"/>
      <c r="EN698" s="41"/>
      <c r="EW698" s="41"/>
      <c r="EX698" s="41"/>
    </row>
    <row r="699" spans="1:154" s="143" customFormat="1" x14ac:dyDescent="0.2">
      <c r="A699" s="41"/>
      <c r="B699" s="139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1"/>
      <c r="AG699" s="41"/>
      <c r="AH699" s="41"/>
      <c r="AI699" s="41"/>
      <c r="AJ699" s="41"/>
      <c r="AK699" s="41"/>
      <c r="AL699" s="41"/>
      <c r="AM699" s="41"/>
      <c r="AN699" s="41"/>
      <c r="AO699" s="41"/>
      <c r="AP699" s="140"/>
      <c r="AQ699" s="41"/>
      <c r="AR699" s="141"/>
      <c r="AS699" s="117"/>
      <c r="AT699" s="117"/>
      <c r="AU699" s="117"/>
      <c r="AV699" s="142"/>
      <c r="AW699" s="142"/>
      <c r="AX699" s="142"/>
      <c r="AY699" s="142"/>
      <c r="AZ699" s="142"/>
      <c r="BA699" s="142"/>
      <c r="BB699" s="142"/>
      <c r="BC699" s="142"/>
      <c r="BD699" s="142"/>
      <c r="BE699" s="142"/>
      <c r="BF699" s="142"/>
      <c r="BG699" s="142"/>
      <c r="BH699" s="142"/>
      <c r="BI699" s="142"/>
      <c r="BJ699" s="142"/>
      <c r="BK699" s="142"/>
      <c r="BL699" s="142"/>
      <c r="BM699" s="142"/>
      <c r="BN699" s="142"/>
      <c r="BO699" s="142"/>
      <c r="BP699" s="142"/>
      <c r="BQ699" s="142"/>
      <c r="BR699" s="142"/>
      <c r="BS699" s="142"/>
      <c r="BT699" s="142"/>
      <c r="BU699" s="142"/>
      <c r="BV699" s="142"/>
      <c r="BW699" s="142"/>
      <c r="BX699" s="142"/>
      <c r="BY699" s="142"/>
      <c r="BZ699" s="142"/>
      <c r="CA699" s="142"/>
      <c r="CB699" s="142"/>
      <c r="CC699" s="142"/>
      <c r="CD699" s="142"/>
      <c r="CE699" s="142"/>
      <c r="CF699" s="142"/>
      <c r="CG699" s="142"/>
      <c r="CH699" s="142"/>
      <c r="CI699" s="142"/>
      <c r="CJ699" s="142"/>
      <c r="CK699" s="142"/>
      <c r="CL699" s="142"/>
      <c r="CM699" s="142"/>
      <c r="CN699" s="142"/>
      <c r="CO699" s="142"/>
      <c r="CP699" s="142"/>
      <c r="CQ699" s="142"/>
      <c r="CR699" s="142"/>
      <c r="CS699" s="142"/>
      <c r="CT699" s="142"/>
      <c r="CU699" s="142"/>
      <c r="CV699" s="142"/>
      <c r="CW699" s="142"/>
      <c r="CX699" s="142"/>
      <c r="CY699" s="142"/>
      <c r="CZ699" s="142"/>
      <c r="DA699" s="142"/>
      <c r="DB699" s="142"/>
      <c r="DC699" s="142"/>
      <c r="DD699" s="142"/>
      <c r="DE699" s="142"/>
      <c r="DF699" s="142"/>
      <c r="DG699" s="142"/>
      <c r="DH699" s="142"/>
      <c r="DI699" s="142"/>
      <c r="DJ699" s="142"/>
      <c r="DK699" s="142"/>
      <c r="DL699" s="142"/>
      <c r="DM699" s="142"/>
      <c r="EG699" s="41"/>
      <c r="EH699" s="41"/>
      <c r="EI699" s="41"/>
      <c r="EJ699" s="41"/>
      <c r="EK699" s="41"/>
      <c r="EL699" s="41"/>
      <c r="EM699" s="141"/>
      <c r="EN699" s="41"/>
      <c r="EW699" s="41"/>
      <c r="EX699" s="41"/>
    </row>
    <row r="700" spans="1:154" s="143" customFormat="1" x14ac:dyDescent="0.2">
      <c r="A700" s="41"/>
      <c r="B700" s="139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1"/>
      <c r="AG700" s="41"/>
      <c r="AH700" s="41"/>
      <c r="AI700" s="41"/>
      <c r="AJ700" s="41"/>
      <c r="AK700" s="41"/>
      <c r="AL700" s="41"/>
      <c r="AM700" s="41"/>
      <c r="AN700" s="41"/>
      <c r="AO700" s="41"/>
      <c r="AP700" s="140"/>
      <c r="AQ700" s="41"/>
      <c r="AR700" s="141"/>
      <c r="AS700" s="117"/>
      <c r="AT700" s="117"/>
      <c r="AU700" s="117"/>
      <c r="AV700" s="142"/>
      <c r="AW700" s="142"/>
      <c r="AX700" s="142"/>
      <c r="AY700" s="142"/>
      <c r="AZ700" s="142"/>
      <c r="BA700" s="142"/>
      <c r="BB700" s="142"/>
      <c r="BC700" s="142"/>
      <c r="BD700" s="142"/>
      <c r="BE700" s="142"/>
      <c r="BF700" s="142"/>
      <c r="BG700" s="142"/>
      <c r="BH700" s="142"/>
      <c r="BI700" s="142"/>
      <c r="BJ700" s="142"/>
      <c r="BK700" s="142"/>
      <c r="BL700" s="142"/>
      <c r="BM700" s="142"/>
      <c r="BN700" s="142"/>
      <c r="BO700" s="142"/>
      <c r="BP700" s="142"/>
      <c r="BQ700" s="142"/>
      <c r="BR700" s="142"/>
      <c r="BS700" s="142"/>
      <c r="BT700" s="142"/>
      <c r="BU700" s="142"/>
      <c r="BV700" s="142"/>
      <c r="BW700" s="142"/>
      <c r="BX700" s="142"/>
      <c r="BY700" s="142"/>
      <c r="BZ700" s="142"/>
      <c r="CA700" s="142"/>
      <c r="CB700" s="142"/>
      <c r="CC700" s="142"/>
      <c r="CD700" s="142"/>
      <c r="CE700" s="142"/>
      <c r="CF700" s="142"/>
      <c r="CG700" s="142"/>
      <c r="CH700" s="142"/>
      <c r="CI700" s="142"/>
      <c r="CJ700" s="142"/>
      <c r="CK700" s="142"/>
      <c r="CL700" s="142"/>
      <c r="CM700" s="142"/>
      <c r="CN700" s="142"/>
      <c r="CO700" s="142"/>
      <c r="CP700" s="142"/>
      <c r="CQ700" s="142"/>
      <c r="CR700" s="142"/>
      <c r="CS700" s="142"/>
      <c r="CT700" s="142"/>
      <c r="CU700" s="142"/>
      <c r="CV700" s="142"/>
      <c r="CW700" s="142"/>
      <c r="CX700" s="142"/>
      <c r="CY700" s="142"/>
      <c r="CZ700" s="142"/>
      <c r="DA700" s="142"/>
      <c r="DB700" s="142"/>
      <c r="DC700" s="142"/>
      <c r="DD700" s="142"/>
      <c r="DE700" s="142"/>
      <c r="DF700" s="142"/>
      <c r="DG700" s="142"/>
      <c r="DH700" s="142"/>
      <c r="DI700" s="142"/>
      <c r="DJ700" s="142"/>
      <c r="DK700" s="142"/>
      <c r="DL700" s="142"/>
      <c r="DM700" s="142"/>
      <c r="EG700" s="41"/>
      <c r="EH700" s="41"/>
      <c r="EI700" s="41"/>
      <c r="EJ700" s="41"/>
      <c r="EK700" s="41"/>
      <c r="EL700" s="41"/>
      <c r="EM700" s="141"/>
      <c r="EN700" s="41"/>
      <c r="EW700" s="41"/>
      <c r="EX700" s="41"/>
    </row>
    <row r="701" spans="1:154" s="143" customFormat="1" x14ac:dyDescent="0.2">
      <c r="A701" s="41"/>
      <c r="B701" s="139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1"/>
      <c r="AG701" s="41"/>
      <c r="AH701" s="41"/>
      <c r="AI701" s="41"/>
      <c r="AJ701" s="41"/>
      <c r="AK701" s="41"/>
      <c r="AL701" s="41"/>
      <c r="AM701" s="41"/>
      <c r="AN701" s="41"/>
      <c r="AO701" s="41"/>
      <c r="AP701" s="140"/>
      <c r="AQ701" s="41"/>
      <c r="AR701" s="141"/>
      <c r="AS701" s="117"/>
      <c r="AT701" s="117"/>
      <c r="AU701" s="117"/>
      <c r="AV701" s="142"/>
      <c r="AW701" s="142"/>
      <c r="AX701" s="142"/>
      <c r="AY701" s="142"/>
      <c r="AZ701" s="142"/>
      <c r="BA701" s="142"/>
      <c r="BB701" s="142"/>
      <c r="BC701" s="142"/>
      <c r="BD701" s="142"/>
      <c r="BE701" s="142"/>
      <c r="BF701" s="142"/>
      <c r="BG701" s="142"/>
      <c r="BH701" s="142"/>
      <c r="BI701" s="142"/>
      <c r="BJ701" s="142"/>
      <c r="BK701" s="142"/>
      <c r="BL701" s="142"/>
      <c r="BM701" s="142"/>
      <c r="BN701" s="142"/>
      <c r="BO701" s="142"/>
      <c r="BP701" s="142"/>
      <c r="BQ701" s="142"/>
      <c r="BR701" s="142"/>
      <c r="BS701" s="142"/>
      <c r="BT701" s="142"/>
      <c r="BU701" s="142"/>
      <c r="BV701" s="142"/>
      <c r="BW701" s="142"/>
      <c r="BX701" s="142"/>
      <c r="BY701" s="142"/>
      <c r="BZ701" s="142"/>
      <c r="CA701" s="142"/>
      <c r="CB701" s="142"/>
      <c r="CC701" s="142"/>
      <c r="CD701" s="142"/>
      <c r="CE701" s="142"/>
      <c r="CF701" s="142"/>
      <c r="CG701" s="142"/>
      <c r="CH701" s="142"/>
      <c r="CI701" s="142"/>
      <c r="CJ701" s="142"/>
      <c r="CK701" s="142"/>
      <c r="CL701" s="142"/>
      <c r="CM701" s="142"/>
      <c r="CN701" s="142"/>
      <c r="CO701" s="142"/>
      <c r="CP701" s="142"/>
      <c r="CQ701" s="142"/>
      <c r="CR701" s="142"/>
      <c r="CS701" s="142"/>
      <c r="CT701" s="142"/>
      <c r="CU701" s="142"/>
      <c r="CV701" s="142"/>
      <c r="CW701" s="142"/>
      <c r="CX701" s="142"/>
      <c r="CY701" s="142"/>
      <c r="CZ701" s="142"/>
      <c r="DA701" s="142"/>
      <c r="DB701" s="142"/>
      <c r="DC701" s="142"/>
      <c r="DD701" s="142"/>
      <c r="DE701" s="142"/>
      <c r="DF701" s="142"/>
      <c r="DG701" s="142"/>
      <c r="DH701" s="142"/>
      <c r="DI701" s="142"/>
      <c r="DJ701" s="142"/>
      <c r="DK701" s="142"/>
      <c r="DL701" s="142"/>
      <c r="DM701" s="142"/>
      <c r="EG701" s="41"/>
      <c r="EH701" s="41"/>
      <c r="EI701" s="41"/>
      <c r="EJ701" s="41"/>
      <c r="EK701" s="41"/>
      <c r="EL701" s="41"/>
      <c r="EM701" s="141"/>
      <c r="EN701" s="41"/>
      <c r="EW701" s="41"/>
      <c r="EX701" s="41"/>
    </row>
    <row r="702" spans="1:154" s="143" customFormat="1" x14ac:dyDescent="0.2">
      <c r="A702" s="41"/>
      <c r="B702" s="139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1"/>
      <c r="AG702" s="41"/>
      <c r="AH702" s="41"/>
      <c r="AI702" s="41"/>
      <c r="AJ702" s="41"/>
      <c r="AK702" s="41"/>
      <c r="AL702" s="41"/>
      <c r="AM702" s="41"/>
      <c r="AN702" s="41"/>
      <c r="AO702" s="41"/>
      <c r="AP702" s="140"/>
      <c r="AQ702" s="41"/>
      <c r="AR702" s="141"/>
      <c r="AS702" s="117"/>
      <c r="AT702" s="117"/>
      <c r="AU702" s="117"/>
      <c r="AV702" s="142"/>
      <c r="AW702" s="142"/>
      <c r="AX702" s="142"/>
      <c r="AY702" s="142"/>
      <c r="AZ702" s="142"/>
      <c r="BA702" s="142"/>
      <c r="BB702" s="142"/>
      <c r="BC702" s="142"/>
      <c r="BD702" s="142"/>
      <c r="BE702" s="142"/>
      <c r="BF702" s="142"/>
      <c r="BG702" s="142"/>
      <c r="BH702" s="142"/>
      <c r="BI702" s="142"/>
      <c r="BJ702" s="142"/>
      <c r="BK702" s="142"/>
      <c r="BL702" s="142"/>
      <c r="BM702" s="142"/>
      <c r="BN702" s="142"/>
      <c r="BO702" s="142"/>
      <c r="BP702" s="142"/>
      <c r="BQ702" s="142"/>
      <c r="BR702" s="142"/>
      <c r="BS702" s="142"/>
      <c r="BT702" s="142"/>
      <c r="BU702" s="142"/>
      <c r="BV702" s="142"/>
      <c r="BW702" s="142"/>
      <c r="BX702" s="142"/>
      <c r="BY702" s="142"/>
      <c r="BZ702" s="142"/>
      <c r="CA702" s="142"/>
      <c r="CB702" s="142"/>
      <c r="CC702" s="142"/>
      <c r="CD702" s="142"/>
      <c r="CE702" s="142"/>
      <c r="CF702" s="142"/>
      <c r="CG702" s="142"/>
      <c r="CH702" s="142"/>
      <c r="CI702" s="142"/>
      <c r="CJ702" s="142"/>
      <c r="CK702" s="142"/>
      <c r="CL702" s="142"/>
      <c r="CM702" s="142"/>
      <c r="CN702" s="142"/>
      <c r="CO702" s="142"/>
      <c r="CP702" s="142"/>
      <c r="CQ702" s="142"/>
      <c r="CR702" s="142"/>
      <c r="CS702" s="142"/>
      <c r="CT702" s="142"/>
      <c r="CU702" s="142"/>
      <c r="CV702" s="142"/>
      <c r="CW702" s="142"/>
      <c r="CX702" s="142"/>
      <c r="CY702" s="142"/>
      <c r="CZ702" s="142"/>
      <c r="DA702" s="142"/>
      <c r="DB702" s="142"/>
      <c r="DC702" s="142"/>
      <c r="DD702" s="142"/>
      <c r="DE702" s="142"/>
      <c r="DF702" s="142"/>
      <c r="DG702" s="142"/>
      <c r="DH702" s="142"/>
      <c r="DI702" s="142"/>
      <c r="DJ702" s="142"/>
      <c r="DK702" s="142"/>
      <c r="DL702" s="142"/>
      <c r="DM702" s="142"/>
      <c r="EG702" s="41"/>
      <c r="EH702" s="41"/>
      <c r="EI702" s="41"/>
      <c r="EJ702" s="41"/>
      <c r="EK702" s="41"/>
      <c r="EL702" s="41"/>
      <c r="EM702" s="141"/>
      <c r="EN702" s="41"/>
      <c r="EW702" s="41"/>
      <c r="EX702" s="41"/>
    </row>
    <row r="703" spans="1:154" s="143" customFormat="1" x14ac:dyDescent="0.2">
      <c r="A703" s="41"/>
      <c r="B703" s="139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1"/>
      <c r="AG703" s="41"/>
      <c r="AH703" s="41"/>
      <c r="AI703" s="41"/>
      <c r="AJ703" s="41"/>
      <c r="AK703" s="41"/>
      <c r="AL703" s="41"/>
      <c r="AM703" s="41"/>
      <c r="AN703" s="41"/>
      <c r="AO703" s="41"/>
      <c r="AP703" s="140"/>
      <c r="AQ703" s="41"/>
      <c r="AR703" s="141"/>
      <c r="AS703" s="117"/>
      <c r="AT703" s="117"/>
      <c r="AU703" s="117"/>
      <c r="AV703" s="142"/>
      <c r="AW703" s="142"/>
      <c r="AX703" s="142"/>
      <c r="AY703" s="142"/>
      <c r="AZ703" s="142"/>
      <c r="BA703" s="142"/>
      <c r="BB703" s="142"/>
      <c r="BC703" s="142"/>
      <c r="BD703" s="142"/>
      <c r="BE703" s="142"/>
      <c r="BF703" s="142"/>
      <c r="BG703" s="142"/>
      <c r="BH703" s="142"/>
      <c r="BI703" s="142"/>
      <c r="BJ703" s="142"/>
      <c r="BK703" s="142"/>
      <c r="BL703" s="142"/>
      <c r="BM703" s="142"/>
      <c r="BN703" s="142"/>
      <c r="BO703" s="142"/>
      <c r="BP703" s="142"/>
      <c r="BQ703" s="142"/>
      <c r="BR703" s="142"/>
      <c r="BS703" s="142"/>
      <c r="BT703" s="142"/>
      <c r="BU703" s="142"/>
      <c r="BV703" s="142"/>
      <c r="BW703" s="142"/>
      <c r="BX703" s="142"/>
      <c r="BY703" s="142"/>
      <c r="BZ703" s="142"/>
      <c r="CA703" s="142"/>
      <c r="CB703" s="142"/>
      <c r="CC703" s="142"/>
      <c r="CD703" s="142"/>
      <c r="CE703" s="142"/>
      <c r="CF703" s="142"/>
      <c r="CG703" s="142"/>
      <c r="CH703" s="142"/>
      <c r="CI703" s="142"/>
      <c r="CJ703" s="142"/>
      <c r="CK703" s="142"/>
      <c r="CL703" s="142"/>
      <c r="CM703" s="142"/>
      <c r="CN703" s="142"/>
      <c r="CO703" s="142"/>
      <c r="CP703" s="142"/>
      <c r="CQ703" s="142"/>
      <c r="CR703" s="142"/>
      <c r="CS703" s="142"/>
      <c r="CT703" s="142"/>
      <c r="CU703" s="142"/>
      <c r="CV703" s="142"/>
      <c r="CW703" s="142"/>
      <c r="CX703" s="142"/>
      <c r="CY703" s="142"/>
      <c r="CZ703" s="142"/>
      <c r="DA703" s="142"/>
      <c r="DB703" s="142"/>
      <c r="DC703" s="142"/>
      <c r="DD703" s="142"/>
      <c r="DE703" s="142"/>
      <c r="DF703" s="142"/>
      <c r="DG703" s="142"/>
      <c r="DH703" s="142"/>
      <c r="DI703" s="142"/>
      <c r="DJ703" s="142"/>
      <c r="DK703" s="142"/>
      <c r="DL703" s="142"/>
      <c r="DM703" s="142"/>
      <c r="EG703" s="41"/>
      <c r="EH703" s="41"/>
      <c r="EI703" s="41"/>
      <c r="EJ703" s="41"/>
      <c r="EK703" s="41"/>
      <c r="EL703" s="41"/>
      <c r="EM703" s="141"/>
      <c r="EN703" s="41"/>
      <c r="EW703" s="41"/>
      <c r="EX703" s="41"/>
    </row>
    <row r="704" spans="1:154" s="143" customFormat="1" x14ac:dyDescent="0.2">
      <c r="A704" s="41"/>
      <c r="B704" s="139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1"/>
      <c r="AG704" s="41"/>
      <c r="AH704" s="41"/>
      <c r="AI704" s="41"/>
      <c r="AJ704" s="41"/>
      <c r="AK704" s="41"/>
      <c r="AL704" s="41"/>
      <c r="AM704" s="41"/>
      <c r="AN704" s="41"/>
      <c r="AO704" s="41"/>
      <c r="AP704" s="140"/>
      <c r="AQ704" s="41"/>
      <c r="AR704" s="141"/>
      <c r="AS704" s="117"/>
      <c r="AT704" s="117"/>
      <c r="AU704" s="117"/>
      <c r="AV704" s="142"/>
      <c r="AW704" s="142"/>
      <c r="AX704" s="142"/>
      <c r="AY704" s="142"/>
      <c r="AZ704" s="142"/>
      <c r="BA704" s="142"/>
      <c r="BB704" s="142"/>
      <c r="BC704" s="142"/>
      <c r="BD704" s="142"/>
      <c r="BE704" s="142"/>
      <c r="BF704" s="142"/>
      <c r="BG704" s="142"/>
      <c r="BH704" s="142"/>
      <c r="BI704" s="142"/>
      <c r="BJ704" s="142"/>
      <c r="BK704" s="142"/>
      <c r="BL704" s="142"/>
      <c r="BM704" s="142"/>
      <c r="BN704" s="142"/>
      <c r="BO704" s="142"/>
      <c r="BP704" s="142"/>
      <c r="BQ704" s="142"/>
      <c r="BR704" s="142"/>
      <c r="BS704" s="142"/>
      <c r="BT704" s="142"/>
      <c r="BU704" s="142"/>
      <c r="BV704" s="142"/>
      <c r="BW704" s="142"/>
      <c r="BX704" s="142"/>
      <c r="BY704" s="142"/>
      <c r="BZ704" s="142"/>
      <c r="CA704" s="142"/>
      <c r="CB704" s="142"/>
      <c r="CC704" s="142"/>
      <c r="CD704" s="142"/>
      <c r="CE704" s="142"/>
      <c r="CF704" s="142"/>
      <c r="CG704" s="142"/>
      <c r="CH704" s="142"/>
      <c r="CI704" s="142"/>
      <c r="CJ704" s="142"/>
      <c r="CK704" s="142"/>
      <c r="CL704" s="142"/>
      <c r="CM704" s="142"/>
      <c r="CN704" s="142"/>
      <c r="CO704" s="142"/>
      <c r="CP704" s="142"/>
      <c r="CQ704" s="142"/>
      <c r="CR704" s="142"/>
      <c r="CS704" s="142"/>
      <c r="CT704" s="142"/>
      <c r="CU704" s="142"/>
      <c r="CV704" s="142"/>
      <c r="CW704" s="142"/>
      <c r="CX704" s="142"/>
      <c r="CY704" s="142"/>
      <c r="CZ704" s="142"/>
      <c r="DA704" s="142"/>
      <c r="DB704" s="142"/>
      <c r="DC704" s="142"/>
      <c r="DD704" s="142"/>
      <c r="DE704" s="142"/>
      <c r="DF704" s="142"/>
      <c r="DG704" s="142"/>
      <c r="DH704" s="142"/>
      <c r="DI704" s="142"/>
      <c r="DJ704" s="142"/>
      <c r="DK704" s="142"/>
      <c r="DL704" s="142"/>
      <c r="DM704" s="142"/>
      <c r="EG704" s="41"/>
      <c r="EH704" s="41"/>
      <c r="EI704" s="41"/>
      <c r="EJ704" s="41"/>
      <c r="EK704" s="41"/>
      <c r="EL704" s="41"/>
      <c r="EM704" s="141"/>
      <c r="EN704" s="41"/>
      <c r="EW704" s="41"/>
      <c r="EX704" s="41"/>
    </row>
    <row r="705" spans="1:154" s="143" customFormat="1" x14ac:dyDescent="0.2">
      <c r="A705" s="41"/>
      <c r="B705" s="139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1"/>
      <c r="AG705" s="41"/>
      <c r="AH705" s="41"/>
      <c r="AI705" s="41"/>
      <c r="AJ705" s="41"/>
      <c r="AK705" s="41"/>
      <c r="AL705" s="41"/>
      <c r="AM705" s="41"/>
      <c r="AN705" s="41"/>
      <c r="AO705" s="41"/>
      <c r="AP705" s="140"/>
      <c r="AQ705" s="41"/>
      <c r="AR705" s="141"/>
      <c r="AS705" s="117"/>
      <c r="AT705" s="117"/>
      <c r="AU705" s="117"/>
      <c r="AV705" s="142"/>
      <c r="AW705" s="142"/>
      <c r="AX705" s="142"/>
      <c r="AY705" s="142"/>
      <c r="AZ705" s="142"/>
      <c r="BA705" s="142"/>
      <c r="BB705" s="142"/>
      <c r="BC705" s="142"/>
      <c r="BD705" s="142"/>
      <c r="BE705" s="142"/>
      <c r="BF705" s="142"/>
      <c r="BG705" s="142"/>
      <c r="BH705" s="142"/>
      <c r="BI705" s="142"/>
      <c r="BJ705" s="142"/>
      <c r="BK705" s="142"/>
      <c r="BL705" s="142"/>
      <c r="BM705" s="142"/>
      <c r="BN705" s="142"/>
      <c r="BO705" s="142"/>
      <c r="BP705" s="142"/>
      <c r="BQ705" s="142"/>
      <c r="BR705" s="142"/>
      <c r="BS705" s="142"/>
      <c r="BT705" s="142"/>
      <c r="BU705" s="142"/>
      <c r="BV705" s="142"/>
      <c r="BW705" s="142"/>
      <c r="BX705" s="142"/>
      <c r="BY705" s="142"/>
      <c r="BZ705" s="142"/>
      <c r="CA705" s="142"/>
      <c r="CB705" s="142"/>
      <c r="CC705" s="142"/>
      <c r="CD705" s="142"/>
      <c r="CE705" s="142"/>
      <c r="CF705" s="142"/>
      <c r="CG705" s="142"/>
      <c r="CH705" s="142"/>
      <c r="CI705" s="142"/>
      <c r="CJ705" s="142"/>
      <c r="CK705" s="142"/>
      <c r="CL705" s="142"/>
      <c r="CM705" s="142"/>
      <c r="CN705" s="142"/>
      <c r="CO705" s="142"/>
      <c r="CP705" s="142"/>
      <c r="CQ705" s="142"/>
      <c r="CR705" s="142"/>
      <c r="CS705" s="142"/>
      <c r="CT705" s="142"/>
      <c r="CU705" s="142"/>
      <c r="CV705" s="142"/>
      <c r="CW705" s="142"/>
      <c r="CX705" s="142"/>
      <c r="CY705" s="142"/>
      <c r="CZ705" s="142"/>
      <c r="DA705" s="142"/>
      <c r="DB705" s="142"/>
      <c r="DC705" s="142"/>
      <c r="DD705" s="142"/>
      <c r="DE705" s="142"/>
      <c r="DF705" s="142"/>
      <c r="DG705" s="142"/>
      <c r="DH705" s="142"/>
      <c r="DI705" s="142"/>
      <c r="DJ705" s="142"/>
      <c r="DK705" s="142"/>
      <c r="DL705" s="142"/>
      <c r="DM705" s="142"/>
      <c r="EG705" s="41"/>
      <c r="EH705" s="41"/>
      <c r="EI705" s="41"/>
      <c r="EJ705" s="41"/>
      <c r="EK705" s="41"/>
      <c r="EL705" s="41"/>
      <c r="EM705" s="141"/>
      <c r="EN705" s="41"/>
      <c r="EW705" s="41"/>
      <c r="EX705" s="41"/>
    </row>
    <row r="706" spans="1:154" s="143" customFormat="1" x14ac:dyDescent="0.2">
      <c r="A706" s="41"/>
      <c r="B706" s="139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1"/>
      <c r="AG706" s="41"/>
      <c r="AH706" s="41"/>
      <c r="AI706" s="41"/>
      <c r="AJ706" s="41"/>
      <c r="AK706" s="41"/>
      <c r="AL706" s="41"/>
      <c r="AM706" s="41"/>
      <c r="AN706" s="41"/>
      <c r="AO706" s="41"/>
      <c r="AP706" s="140"/>
      <c r="AQ706" s="41"/>
      <c r="AR706" s="141"/>
      <c r="AS706" s="117"/>
      <c r="AT706" s="117"/>
      <c r="AU706" s="117"/>
      <c r="AV706" s="142"/>
      <c r="AW706" s="142"/>
      <c r="AX706" s="142"/>
      <c r="AY706" s="142"/>
      <c r="AZ706" s="142"/>
      <c r="BA706" s="142"/>
      <c r="BB706" s="142"/>
      <c r="BC706" s="142"/>
      <c r="BD706" s="142"/>
      <c r="BE706" s="142"/>
      <c r="BF706" s="142"/>
      <c r="BG706" s="142"/>
      <c r="BH706" s="142"/>
      <c r="BI706" s="142"/>
      <c r="BJ706" s="142"/>
      <c r="BK706" s="142"/>
      <c r="BL706" s="142"/>
      <c r="BM706" s="142"/>
      <c r="BN706" s="142"/>
      <c r="BO706" s="142"/>
      <c r="BP706" s="142"/>
      <c r="BQ706" s="142"/>
      <c r="BR706" s="142"/>
      <c r="BS706" s="142"/>
      <c r="BT706" s="142"/>
      <c r="BU706" s="142"/>
      <c r="BV706" s="142"/>
      <c r="BW706" s="142"/>
      <c r="BX706" s="142"/>
      <c r="BY706" s="142"/>
      <c r="BZ706" s="142"/>
      <c r="CA706" s="142"/>
      <c r="CB706" s="142"/>
      <c r="CC706" s="142"/>
      <c r="CD706" s="142"/>
      <c r="CE706" s="142"/>
      <c r="CF706" s="142"/>
      <c r="CG706" s="142"/>
      <c r="CH706" s="142"/>
      <c r="CI706" s="142"/>
      <c r="CJ706" s="142"/>
      <c r="CK706" s="142"/>
      <c r="CL706" s="142"/>
      <c r="CM706" s="142"/>
      <c r="CN706" s="142"/>
      <c r="CO706" s="142"/>
      <c r="CP706" s="142"/>
      <c r="CQ706" s="142"/>
      <c r="CR706" s="142"/>
      <c r="CS706" s="142"/>
      <c r="CT706" s="142"/>
      <c r="CU706" s="142"/>
      <c r="CV706" s="142"/>
      <c r="CW706" s="142"/>
      <c r="CX706" s="142"/>
      <c r="CY706" s="142"/>
      <c r="CZ706" s="142"/>
      <c r="DA706" s="142"/>
      <c r="DB706" s="142"/>
      <c r="DC706" s="142"/>
      <c r="DD706" s="142"/>
      <c r="DE706" s="142"/>
      <c r="DF706" s="142"/>
      <c r="DG706" s="142"/>
      <c r="DH706" s="142"/>
      <c r="DI706" s="142"/>
      <c r="DJ706" s="142"/>
      <c r="DK706" s="142"/>
      <c r="DL706" s="142"/>
      <c r="DM706" s="142"/>
      <c r="EG706" s="41"/>
      <c r="EH706" s="41"/>
      <c r="EI706" s="41"/>
      <c r="EJ706" s="41"/>
      <c r="EK706" s="41"/>
      <c r="EL706" s="41"/>
      <c r="EM706" s="141"/>
      <c r="EN706" s="41"/>
      <c r="EW706" s="41"/>
      <c r="EX706" s="41"/>
    </row>
    <row r="707" spans="1:154" s="143" customFormat="1" x14ac:dyDescent="0.2">
      <c r="A707" s="41"/>
      <c r="B707" s="139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1"/>
      <c r="AG707" s="41"/>
      <c r="AH707" s="41"/>
      <c r="AI707" s="41"/>
      <c r="AJ707" s="41"/>
      <c r="AK707" s="41"/>
      <c r="AL707" s="41"/>
      <c r="AM707" s="41"/>
      <c r="AN707" s="41"/>
      <c r="AO707" s="41"/>
      <c r="AP707" s="140"/>
      <c r="AQ707" s="41"/>
      <c r="AR707" s="141"/>
      <c r="AS707" s="117"/>
      <c r="AT707" s="117"/>
      <c r="AU707" s="117"/>
      <c r="AV707" s="142"/>
      <c r="AW707" s="142"/>
      <c r="AX707" s="142"/>
      <c r="AY707" s="142"/>
      <c r="AZ707" s="142"/>
      <c r="BA707" s="142"/>
      <c r="BB707" s="142"/>
      <c r="BC707" s="142"/>
      <c r="BD707" s="142"/>
      <c r="BE707" s="142"/>
      <c r="BF707" s="142"/>
      <c r="BG707" s="142"/>
      <c r="BH707" s="142"/>
      <c r="BI707" s="142"/>
      <c r="BJ707" s="142"/>
      <c r="BK707" s="142"/>
      <c r="BL707" s="142"/>
      <c r="BM707" s="142"/>
      <c r="BN707" s="142"/>
      <c r="BO707" s="142"/>
      <c r="BP707" s="142"/>
      <c r="BQ707" s="142"/>
      <c r="BR707" s="142"/>
      <c r="BS707" s="142"/>
      <c r="BT707" s="142"/>
      <c r="BU707" s="142"/>
      <c r="BV707" s="142"/>
      <c r="BW707" s="142"/>
      <c r="BX707" s="142"/>
      <c r="BY707" s="142"/>
      <c r="BZ707" s="142"/>
      <c r="CA707" s="142"/>
      <c r="CB707" s="142"/>
      <c r="CC707" s="142"/>
      <c r="CD707" s="142"/>
      <c r="CE707" s="142"/>
      <c r="CF707" s="142"/>
      <c r="CG707" s="142"/>
      <c r="CH707" s="142"/>
      <c r="CI707" s="142"/>
      <c r="CJ707" s="142"/>
      <c r="CK707" s="142"/>
      <c r="CL707" s="142"/>
      <c r="CM707" s="142"/>
      <c r="CN707" s="142"/>
      <c r="CO707" s="142"/>
      <c r="CP707" s="142"/>
      <c r="CQ707" s="142"/>
      <c r="CR707" s="142"/>
      <c r="CS707" s="142"/>
      <c r="CT707" s="142"/>
      <c r="CU707" s="142"/>
      <c r="CV707" s="142"/>
      <c r="CW707" s="142"/>
      <c r="CX707" s="142"/>
      <c r="CY707" s="142"/>
      <c r="CZ707" s="142"/>
      <c r="DA707" s="142"/>
      <c r="DB707" s="142"/>
      <c r="DC707" s="142"/>
      <c r="DD707" s="142"/>
      <c r="DE707" s="142"/>
      <c r="DF707" s="142"/>
      <c r="DG707" s="142"/>
      <c r="DH707" s="142"/>
      <c r="DI707" s="142"/>
      <c r="DJ707" s="142"/>
      <c r="DK707" s="142"/>
      <c r="DL707" s="142"/>
      <c r="DM707" s="142"/>
      <c r="EG707" s="41"/>
      <c r="EH707" s="41"/>
      <c r="EI707" s="41"/>
      <c r="EJ707" s="41"/>
      <c r="EK707" s="41"/>
      <c r="EL707" s="41"/>
      <c r="EM707" s="141"/>
      <c r="EN707" s="41"/>
      <c r="EW707" s="41"/>
      <c r="EX707" s="41"/>
    </row>
    <row r="708" spans="1:154" s="143" customFormat="1" x14ac:dyDescent="0.2">
      <c r="A708" s="41"/>
      <c r="B708" s="139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1"/>
      <c r="AG708" s="41"/>
      <c r="AH708" s="41"/>
      <c r="AI708" s="41"/>
      <c r="AJ708" s="41"/>
      <c r="AK708" s="41"/>
      <c r="AL708" s="41"/>
      <c r="AM708" s="41"/>
      <c r="AN708" s="41"/>
      <c r="AO708" s="41"/>
      <c r="AP708" s="140"/>
      <c r="AQ708" s="41"/>
      <c r="AR708" s="141"/>
      <c r="AS708" s="117"/>
      <c r="AT708" s="117"/>
      <c r="AU708" s="117"/>
      <c r="AV708" s="142"/>
      <c r="AW708" s="142"/>
      <c r="AX708" s="142"/>
      <c r="AY708" s="142"/>
      <c r="AZ708" s="142"/>
      <c r="BA708" s="142"/>
      <c r="BB708" s="142"/>
      <c r="BC708" s="142"/>
      <c r="BD708" s="142"/>
      <c r="BE708" s="142"/>
      <c r="BF708" s="142"/>
      <c r="BG708" s="142"/>
      <c r="BH708" s="142"/>
      <c r="BI708" s="142"/>
      <c r="BJ708" s="142"/>
      <c r="BK708" s="142"/>
      <c r="BL708" s="142"/>
      <c r="BM708" s="142"/>
      <c r="BN708" s="142"/>
      <c r="BO708" s="142"/>
      <c r="BP708" s="142"/>
      <c r="BQ708" s="142"/>
      <c r="BR708" s="142"/>
      <c r="BS708" s="142"/>
      <c r="BT708" s="142"/>
      <c r="BU708" s="142"/>
      <c r="BV708" s="142"/>
      <c r="BW708" s="142"/>
      <c r="BX708" s="142"/>
      <c r="BY708" s="142"/>
      <c r="BZ708" s="142"/>
      <c r="CA708" s="142"/>
      <c r="CB708" s="142"/>
      <c r="CC708" s="142"/>
      <c r="CD708" s="142"/>
      <c r="CE708" s="142"/>
      <c r="CF708" s="142"/>
      <c r="CG708" s="142"/>
      <c r="CH708" s="142"/>
      <c r="CI708" s="142"/>
      <c r="CJ708" s="142"/>
      <c r="CK708" s="142"/>
      <c r="CL708" s="142"/>
      <c r="CM708" s="142"/>
      <c r="CN708" s="142"/>
      <c r="CO708" s="142"/>
      <c r="CP708" s="142"/>
      <c r="CQ708" s="142"/>
      <c r="CR708" s="142"/>
      <c r="CS708" s="142"/>
      <c r="CT708" s="142"/>
      <c r="CU708" s="142"/>
      <c r="CV708" s="142"/>
      <c r="CW708" s="142"/>
      <c r="CX708" s="142"/>
      <c r="CY708" s="142"/>
      <c r="CZ708" s="142"/>
      <c r="DA708" s="142"/>
      <c r="DB708" s="142"/>
      <c r="DC708" s="142"/>
      <c r="DD708" s="142"/>
      <c r="DE708" s="142"/>
      <c r="DF708" s="142"/>
      <c r="DG708" s="142"/>
      <c r="DH708" s="142"/>
      <c r="DI708" s="142"/>
      <c r="DJ708" s="142"/>
      <c r="DK708" s="142"/>
      <c r="DL708" s="142"/>
      <c r="DM708" s="142"/>
      <c r="EG708" s="41"/>
      <c r="EH708" s="41"/>
      <c r="EI708" s="41"/>
      <c r="EJ708" s="41"/>
      <c r="EK708" s="41"/>
      <c r="EL708" s="41"/>
      <c r="EM708" s="141"/>
      <c r="EN708" s="41"/>
      <c r="EW708" s="41"/>
      <c r="EX708" s="41"/>
    </row>
    <row r="709" spans="1:154" s="143" customFormat="1" x14ac:dyDescent="0.2">
      <c r="A709" s="41"/>
      <c r="B709" s="139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1"/>
      <c r="AG709" s="41"/>
      <c r="AH709" s="41"/>
      <c r="AI709" s="41"/>
      <c r="AJ709" s="41"/>
      <c r="AK709" s="41"/>
      <c r="AL709" s="41"/>
      <c r="AM709" s="41"/>
      <c r="AN709" s="41"/>
      <c r="AO709" s="41"/>
      <c r="AP709" s="140"/>
      <c r="AQ709" s="41"/>
      <c r="AR709" s="141"/>
      <c r="AS709" s="117"/>
      <c r="AT709" s="117"/>
      <c r="AU709" s="117"/>
      <c r="AV709" s="142"/>
      <c r="AW709" s="142"/>
      <c r="AX709" s="142"/>
      <c r="AY709" s="142"/>
      <c r="AZ709" s="142"/>
      <c r="BA709" s="142"/>
      <c r="BB709" s="142"/>
      <c r="BC709" s="142"/>
      <c r="BD709" s="142"/>
      <c r="BE709" s="142"/>
      <c r="BF709" s="142"/>
      <c r="BG709" s="142"/>
      <c r="BH709" s="142"/>
      <c r="BI709" s="142"/>
      <c r="BJ709" s="142"/>
      <c r="BK709" s="142"/>
      <c r="BL709" s="142"/>
      <c r="BM709" s="142"/>
      <c r="BN709" s="142"/>
      <c r="BO709" s="142"/>
      <c r="BP709" s="142"/>
      <c r="BQ709" s="142"/>
      <c r="BR709" s="142"/>
      <c r="BS709" s="142"/>
      <c r="BT709" s="142"/>
      <c r="BU709" s="142"/>
      <c r="BV709" s="142"/>
      <c r="BW709" s="142"/>
      <c r="BX709" s="142"/>
      <c r="BY709" s="142"/>
      <c r="BZ709" s="142"/>
      <c r="CA709" s="142"/>
      <c r="CB709" s="142"/>
      <c r="CC709" s="142"/>
      <c r="CD709" s="142"/>
      <c r="CE709" s="142"/>
      <c r="CF709" s="142"/>
      <c r="CG709" s="142"/>
      <c r="CH709" s="142"/>
      <c r="CI709" s="142"/>
      <c r="CJ709" s="142"/>
      <c r="CK709" s="142"/>
      <c r="CL709" s="142"/>
      <c r="CM709" s="142"/>
      <c r="CN709" s="142"/>
      <c r="CO709" s="142"/>
      <c r="CP709" s="142"/>
      <c r="CQ709" s="142"/>
      <c r="CR709" s="142"/>
      <c r="CS709" s="142"/>
      <c r="CT709" s="142"/>
      <c r="CU709" s="142"/>
      <c r="CV709" s="142"/>
      <c r="CW709" s="142"/>
      <c r="CX709" s="142"/>
      <c r="CY709" s="142"/>
      <c r="CZ709" s="142"/>
      <c r="DA709" s="142"/>
      <c r="DB709" s="142"/>
      <c r="DC709" s="142"/>
      <c r="DD709" s="142"/>
      <c r="DE709" s="142"/>
      <c r="DF709" s="142"/>
      <c r="DG709" s="142"/>
      <c r="DH709" s="142"/>
      <c r="DI709" s="142"/>
      <c r="DJ709" s="142"/>
      <c r="DK709" s="142"/>
      <c r="DL709" s="142"/>
      <c r="DM709" s="142"/>
      <c r="EG709" s="41"/>
      <c r="EH709" s="41"/>
      <c r="EI709" s="41"/>
      <c r="EJ709" s="41"/>
      <c r="EK709" s="41"/>
      <c r="EL709" s="41"/>
      <c r="EM709" s="141"/>
      <c r="EN709" s="41"/>
      <c r="EW709" s="41"/>
      <c r="EX709" s="41"/>
    </row>
    <row r="710" spans="1:154" s="143" customFormat="1" x14ac:dyDescent="0.2">
      <c r="A710" s="41"/>
      <c r="B710" s="139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1"/>
      <c r="AG710" s="41"/>
      <c r="AH710" s="41"/>
      <c r="AI710" s="41"/>
      <c r="AJ710" s="41"/>
      <c r="AK710" s="41"/>
      <c r="AL710" s="41"/>
      <c r="AM710" s="41"/>
      <c r="AN710" s="41"/>
      <c r="AO710" s="41"/>
      <c r="AP710" s="140"/>
      <c r="AQ710" s="41"/>
      <c r="AR710" s="141"/>
      <c r="AS710" s="117"/>
      <c r="AT710" s="117"/>
      <c r="AU710" s="117"/>
      <c r="AV710" s="142"/>
      <c r="AW710" s="142"/>
      <c r="AX710" s="142"/>
      <c r="AY710" s="142"/>
      <c r="AZ710" s="142"/>
      <c r="BA710" s="142"/>
      <c r="BB710" s="142"/>
      <c r="BC710" s="142"/>
      <c r="BD710" s="142"/>
      <c r="BE710" s="142"/>
      <c r="BF710" s="142"/>
      <c r="BG710" s="142"/>
      <c r="BH710" s="142"/>
      <c r="BI710" s="142"/>
      <c r="BJ710" s="142"/>
      <c r="BK710" s="142"/>
      <c r="BL710" s="142"/>
      <c r="BM710" s="142"/>
      <c r="BN710" s="142"/>
      <c r="BO710" s="142"/>
      <c r="BP710" s="142"/>
      <c r="BQ710" s="142"/>
      <c r="BR710" s="142"/>
      <c r="BS710" s="142"/>
      <c r="BT710" s="142"/>
      <c r="BU710" s="142"/>
      <c r="BV710" s="142"/>
      <c r="BW710" s="142"/>
      <c r="BX710" s="142"/>
      <c r="BY710" s="142"/>
      <c r="BZ710" s="142"/>
      <c r="CA710" s="142"/>
      <c r="CB710" s="142"/>
      <c r="CC710" s="142"/>
      <c r="CD710" s="142"/>
      <c r="CE710" s="142"/>
      <c r="CF710" s="142"/>
      <c r="CG710" s="142"/>
      <c r="CH710" s="142"/>
      <c r="CI710" s="142"/>
      <c r="CJ710" s="142"/>
      <c r="CK710" s="142"/>
      <c r="CL710" s="142"/>
      <c r="CM710" s="142"/>
      <c r="CN710" s="142"/>
      <c r="CO710" s="142"/>
      <c r="CP710" s="142"/>
      <c r="CQ710" s="142"/>
      <c r="CR710" s="142"/>
      <c r="CS710" s="142"/>
      <c r="CT710" s="142"/>
      <c r="CU710" s="142"/>
      <c r="CV710" s="142"/>
      <c r="CW710" s="142"/>
      <c r="CX710" s="142"/>
      <c r="CY710" s="142"/>
      <c r="CZ710" s="142"/>
      <c r="DA710" s="142"/>
      <c r="DB710" s="142"/>
      <c r="DC710" s="142"/>
      <c r="DD710" s="142"/>
      <c r="DE710" s="142"/>
      <c r="DF710" s="142"/>
      <c r="DG710" s="142"/>
      <c r="DH710" s="142"/>
      <c r="DI710" s="142"/>
      <c r="DJ710" s="142"/>
      <c r="DK710" s="142"/>
      <c r="DL710" s="142"/>
      <c r="DM710" s="142"/>
      <c r="EG710" s="41"/>
      <c r="EH710" s="41"/>
      <c r="EI710" s="41"/>
      <c r="EJ710" s="41"/>
      <c r="EK710" s="41"/>
      <c r="EL710" s="41"/>
      <c r="EM710" s="141"/>
      <c r="EN710" s="41"/>
      <c r="EW710" s="41"/>
      <c r="EX710" s="41"/>
    </row>
    <row r="711" spans="1:154" s="143" customFormat="1" x14ac:dyDescent="0.2">
      <c r="A711" s="41"/>
      <c r="B711" s="139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1"/>
      <c r="AG711" s="41"/>
      <c r="AH711" s="41"/>
      <c r="AI711" s="41"/>
      <c r="AJ711" s="41"/>
      <c r="AK711" s="41"/>
      <c r="AL711" s="41"/>
      <c r="AM711" s="41"/>
      <c r="AN711" s="41"/>
      <c r="AO711" s="41"/>
      <c r="AP711" s="140"/>
      <c r="AQ711" s="41"/>
      <c r="AR711" s="141"/>
      <c r="AS711" s="117"/>
      <c r="AT711" s="117"/>
      <c r="AU711" s="117"/>
      <c r="AV711" s="142"/>
      <c r="AW711" s="142"/>
      <c r="AX711" s="142"/>
      <c r="AY711" s="142"/>
      <c r="AZ711" s="142"/>
      <c r="BA711" s="142"/>
      <c r="BB711" s="142"/>
      <c r="BC711" s="142"/>
      <c r="BD711" s="142"/>
      <c r="BE711" s="142"/>
      <c r="BF711" s="142"/>
      <c r="BG711" s="142"/>
      <c r="BH711" s="142"/>
      <c r="BI711" s="142"/>
      <c r="BJ711" s="142"/>
      <c r="BK711" s="142"/>
      <c r="BL711" s="142"/>
      <c r="BM711" s="142"/>
      <c r="BN711" s="142"/>
      <c r="BO711" s="142"/>
      <c r="BP711" s="142"/>
      <c r="BQ711" s="142"/>
      <c r="BR711" s="142"/>
      <c r="BS711" s="142"/>
      <c r="BT711" s="142"/>
      <c r="BU711" s="142"/>
      <c r="BV711" s="142"/>
      <c r="BW711" s="142"/>
      <c r="BX711" s="142"/>
      <c r="BY711" s="142"/>
      <c r="BZ711" s="142"/>
      <c r="CA711" s="142"/>
      <c r="CB711" s="142"/>
      <c r="CC711" s="142"/>
      <c r="CD711" s="142"/>
      <c r="CE711" s="142"/>
      <c r="CF711" s="142"/>
      <c r="CG711" s="142"/>
      <c r="CH711" s="142"/>
      <c r="CI711" s="142"/>
      <c r="CJ711" s="142"/>
      <c r="CK711" s="142"/>
      <c r="CL711" s="142"/>
      <c r="CM711" s="142"/>
      <c r="CN711" s="142"/>
      <c r="CO711" s="142"/>
      <c r="CP711" s="142"/>
      <c r="CQ711" s="142"/>
      <c r="CR711" s="142"/>
      <c r="CS711" s="142"/>
      <c r="CT711" s="142"/>
      <c r="CU711" s="142"/>
      <c r="CV711" s="142"/>
      <c r="CW711" s="142"/>
      <c r="CX711" s="142"/>
      <c r="CY711" s="142"/>
      <c r="CZ711" s="142"/>
      <c r="DA711" s="142"/>
      <c r="DB711" s="142"/>
      <c r="DC711" s="142"/>
      <c r="DD711" s="142"/>
      <c r="DE711" s="142"/>
      <c r="DF711" s="142"/>
      <c r="DG711" s="142"/>
      <c r="DH711" s="142"/>
      <c r="DI711" s="142"/>
      <c r="DJ711" s="142"/>
      <c r="DK711" s="142"/>
      <c r="DL711" s="142"/>
      <c r="DM711" s="142"/>
      <c r="EG711" s="41"/>
      <c r="EH711" s="41"/>
      <c r="EI711" s="41"/>
      <c r="EJ711" s="41"/>
      <c r="EK711" s="41"/>
      <c r="EL711" s="41"/>
      <c r="EM711" s="141"/>
      <c r="EN711" s="41"/>
      <c r="EW711" s="41"/>
      <c r="EX711" s="41"/>
    </row>
    <row r="712" spans="1:154" s="143" customFormat="1" x14ac:dyDescent="0.2">
      <c r="A712" s="41"/>
      <c r="B712" s="139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1"/>
      <c r="AG712" s="41"/>
      <c r="AH712" s="41"/>
      <c r="AI712" s="41"/>
      <c r="AJ712" s="41"/>
      <c r="AK712" s="41"/>
      <c r="AL712" s="41"/>
      <c r="AM712" s="41"/>
      <c r="AN712" s="41"/>
      <c r="AO712" s="41"/>
      <c r="AP712" s="140"/>
      <c r="AQ712" s="41"/>
      <c r="AR712" s="141"/>
      <c r="AS712" s="117"/>
      <c r="AT712" s="117"/>
      <c r="AU712" s="117"/>
      <c r="AV712" s="142"/>
      <c r="AW712" s="142"/>
      <c r="AX712" s="142"/>
      <c r="AY712" s="142"/>
      <c r="AZ712" s="142"/>
      <c r="BA712" s="142"/>
      <c r="BB712" s="142"/>
      <c r="BC712" s="142"/>
      <c r="BD712" s="142"/>
      <c r="BE712" s="142"/>
      <c r="BF712" s="142"/>
      <c r="BG712" s="142"/>
      <c r="BH712" s="142"/>
      <c r="BI712" s="142"/>
      <c r="BJ712" s="142"/>
      <c r="BK712" s="142"/>
      <c r="BL712" s="142"/>
      <c r="BM712" s="142"/>
      <c r="BN712" s="142"/>
      <c r="BO712" s="142"/>
      <c r="BP712" s="142"/>
      <c r="BQ712" s="142"/>
      <c r="BR712" s="142"/>
      <c r="BS712" s="142"/>
      <c r="BT712" s="142"/>
      <c r="BU712" s="142"/>
      <c r="BV712" s="142"/>
      <c r="BW712" s="142"/>
      <c r="BX712" s="142"/>
      <c r="BY712" s="142"/>
      <c r="BZ712" s="142"/>
      <c r="CA712" s="142"/>
      <c r="CB712" s="142"/>
      <c r="CC712" s="142"/>
      <c r="CD712" s="142"/>
      <c r="CE712" s="142"/>
      <c r="CF712" s="142"/>
      <c r="CG712" s="142"/>
      <c r="CH712" s="142"/>
      <c r="CI712" s="142"/>
      <c r="CJ712" s="142"/>
      <c r="CK712" s="142"/>
      <c r="CL712" s="142"/>
      <c r="CM712" s="142"/>
      <c r="CN712" s="142"/>
      <c r="CO712" s="142"/>
      <c r="CP712" s="142"/>
      <c r="CQ712" s="142"/>
      <c r="CR712" s="142"/>
      <c r="CS712" s="142"/>
      <c r="CT712" s="142"/>
      <c r="CU712" s="142"/>
      <c r="CV712" s="142"/>
      <c r="CW712" s="142"/>
      <c r="CX712" s="142"/>
      <c r="CY712" s="142"/>
      <c r="CZ712" s="142"/>
      <c r="DA712" s="142"/>
      <c r="DB712" s="142"/>
      <c r="DC712" s="142"/>
      <c r="DD712" s="142"/>
      <c r="DE712" s="142"/>
      <c r="DF712" s="142"/>
      <c r="DG712" s="142"/>
      <c r="DH712" s="142"/>
      <c r="DI712" s="142"/>
      <c r="DJ712" s="142"/>
      <c r="DK712" s="142"/>
      <c r="DL712" s="142"/>
      <c r="DM712" s="142"/>
      <c r="EG712" s="41"/>
      <c r="EH712" s="41"/>
      <c r="EI712" s="41"/>
      <c r="EJ712" s="41"/>
      <c r="EK712" s="41"/>
      <c r="EL712" s="41"/>
      <c r="EM712" s="141"/>
      <c r="EN712" s="41"/>
      <c r="EW712" s="41"/>
      <c r="EX712" s="41"/>
    </row>
    <row r="713" spans="1:154" s="143" customFormat="1" x14ac:dyDescent="0.2">
      <c r="A713" s="41"/>
      <c r="B713" s="139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1"/>
      <c r="AG713" s="41"/>
      <c r="AH713" s="41"/>
      <c r="AI713" s="41"/>
      <c r="AJ713" s="41"/>
      <c r="AK713" s="41"/>
      <c r="AL713" s="41"/>
      <c r="AM713" s="41"/>
      <c r="AN713" s="41"/>
      <c r="AO713" s="41"/>
      <c r="AP713" s="140"/>
      <c r="AQ713" s="41"/>
      <c r="AR713" s="141"/>
      <c r="AS713" s="117"/>
      <c r="AT713" s="117"/>
      <c r="AU713" s="117"/>
      <c r="AV713" s="142"/>
      <c r="AW713" s="142"/>
      <c r="AX713" s="142"/>
      <c r="AY713" s="142"/>
      <c r="AZ713" s="142"/>
      <c r="BA713" s="142"/>
      <c r="BB713" s="142"/>
      <c r="BC713" s="142"/>
      <c r="BD713" s="142"/>
      <c r="BE713" s="142"/>
      <c r="BF713" s="142"/>
      <c r="BG713" s="142"/>
      <c r="BH713" s="142"/>
      <c r="BI713" s="142"/>
      <c r="BJ713" s="142"/>
      <c r="BK713" s="142"/>
      <c r="BL713" s="142"/>
      <c r="BM713" s="142"/>
      <c r="BN713" s="142"/>
      <c r="BO713" s="142"/>
      <c r="BP713" s="142"/>
      <c r="BQ713" s="142"/>
      <c r="BR713" s="142"/>
      <c r="BS713" s="142"/>
      <c r="BT713" s="142"/>
      <c r="BU713" s="142"/>
      <c r="BV713" s="142"/>
      <c r="BW713" s="142"/>
      <c r="BX713" s="142"/>
      <c r="BY713" s="142"/>
      <c r="BZ713" s="142"/>
      <c r="CA713" s="142"/>
      <c r="CB713" s="142"/>
      <c r="CC713" s="142"/>
      <c r="CD713" s="142"/>
      <c r="CE713" s="142"/>
      <c r="CF713" s="142"/>
      <c r="CG713" s="142"/>
      <c r="CH713" s="142"/>
      <c r="CI713" s="142"/>
      <c r="CJ713" s="142"/>
      <c r="CK713" s="142"/>
      <c r="CL713" s="142"/>
      <c r="CM713" s="142"/>
      <c r="CN713" s="142"/>
      <c r="CO713" s="142"/>
      <c r="CP713" s="142"/>
      <c r="CQ713" s="142"/>
      <c r="CR713" s="142"/>
      <c r="CS713" s="142"/>
      <c r="CT713" s="142"/>
      <c r="CU713" s="142"/>
      <c r="CV713" s="142"/>
      <c r="CW713" s="142"/>
      <c r="CX713" s="142"/>
      <c r="CY713" s="142"/>
      <c r="CZ713" s="142"/>
      <c r="DA713" s="142"/>
      <c r="DB713" s="142"/>
      <c r="DC713" s="142"/>
      <c r="DD713" s="142"/>
      <c r="DE713" s="142"/>
      <c r="DF713" s="142"/>
      <c r="DG713" s="142"/>
      <c r="DH713" s="142"/>
      <c r="DI713" s="142"/>
      <c r="DJ713" s="142"/>
      <c r="DK713" s="142"/>
      <c r="DL713" s="142"/>
      <c r="DM713" s="142"/>
      <c r="EG713" s="41"/>
      <c r="EH713" s="41"/>
      <c r="EI713" s="41"/>
      <c r="EJ713" s="41"/>
      <c r="EK713" s="41"/>
      <c r="EL713" s="41"/>
      <c r="EM713" s="141"/>
      <c r="EN713" s="41"/>
      <c r="EW713" s="41"/>
      <c r="EX713" s="41"/>
    </row>
    <row r="714" spans="1:154" s="143" customFormat="1" x14ac:dyDescent="0.2">
      <c r="A714" s="41"/>
      <c r="B714" s="139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1"/>
      <c r="AG714" s="41"/>
      <c r="AH714" s="41"/>
      <c r="AI714" s="41"/>
      <c r="AJ714" s="41"/>
      <c r="AK714" s="41"/>
      <c r="AL714" s="41"/>
      <c r="AM714" s="41"/>
      <c r="AN714" s="41"/>
      <c r="AO714" s="41"/>
      <c r="AP714" s="140"/>
      <c r="AQ714" s="41"/>
      <c r="AR714" s="141"/>
      <c r="AS714" s="117"/>
      <c r="AT714" s="117"/>
      <c r="AU714" s="117"/>
      <c r="AV714" s="142"/>
      <c r="AW714" s="142"/>
      <c r="AX714" s="142"/>
      <c r="AY714" s="142"/>
      <c r="AZ714" s="142"/>
      <c r="BA714" s="142"/>
      <c r="BB714" s="142"/>
      <c r="BC714" s="142"/>
      <c r="BD714" s="142"/>
      <c r="BE714" s="142"/>
      <c r="BF714" s="142"/>
      <c r="BG714" s="142"/>
      <c r="BH714" s="142"/>
      <c r="BI714" s="142"/>
      <c r="BJ714" s="142"/>
      <c r="BK714" s="142"/>
      <c r="BL714" s="142"/>
      <c r="BM714" s="142"/>
      <c r="BN714" s="142"/>
      <c r="BO714" s="142"/>
      <c r="BP714" s="142"/>
      <c r="BQ714" s="142"/>
      <c r="BR714" s="142"/>
      <c r="BS714" s="142"/>
      <c r="BT714" s="142"/>
      <c r="BU714" s="142"/>
      <c r="BV714" s="142"/>
      <c r="BW714" s="142"/>
      <c r="BX714" s="142"/>
      <c r="BY714" s="142"/>
      <c r="BZ714" s="142"/>
      <c r="CA714" s="142"/>
      <c r="CB714" s="142"/>
      <c r="CC714" s="142"/>
      <c r="CD714" s="142"/>
      <c r="CE714" s="142"/>
      <c r="CF714" s="142"/>
      <c r="CG714" s="142"/>
      <c r="CH714" s="142"/>
      <c r="CI714" s="142"/>
      <c r="CJ714" s="142"/>
      <c r="CK714" s="142"/>
      <c r="CL714" s="142"/>
      <c r="CM714" s="142"/>
      <c r="CN714" s="142"/>
      <c r="CO714" s="142"/>
      <c r="CP714" s="142"/>
      <c r="CQ714" s="142"/>
      <c r="CR714" s="142"/>
      <c r="CS714" s="142"/>
      <c r="CT714" s="142"/>
      <c r="CU714" s="142"/>
      <c r="CV714" s="142"/>
      <c r="CW714" s="142"/>
      <c r="CX714" s="142"/>
      <c r="CY714" s="142"/>
      <c r="CZ714" s="142"/>
      <c r="DA714" s="142"/>
      <c r="DB714" s="142"/>
      <c r="DC714" s="142"/>
      <c r="DD714" s="142"/>
      <c r="DE714" s="142"/>
      <c r="DF714" s="142"/>
      <c r="DG714" s="142"/>
      <c r="DH714" s="142"/>
      <c r="DI714" s="142"/>
      <c r="DJ714" s="142"/>
      <c r="DK714" s="142"/>
      <c r="DL714" s="142"/>
      <c r="DM714" s="142"/>
      <c r="EG714" s="41"/>
      <c r="EH714" s="41"/>
      <c r="EI714" s="41"/>
      <c r="EJ714" s="41"/>
      <c r="EK714" s="41"/>
      <c r="EL714" s="41"/>
      <c r="EM714" s="141"/>
      <c r="EN714" s="41"/>
      <c r="EW714" s="41"/>
      <c r="EX714" s="41"/>
    </row>
    <row r="715" spans="1:154" s="143" customFormat="1" x14ac:dyDescent="0.2">
      <c r="A715" s="41"/>
      <c r="B715" s="139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1"/>
      <c r="AG715" s="41"/>
      <c r="AH715" s="41"/>
      <c r="AI715" s="41"/>
      <c r="AJ715" s="41"/>
      <c r="AK715" s="41"/>
      <c r="AL715" s="41"/>
      <c r="AM715" s="41"/>
      <c r="AN715" s="41"/>
      <c r="AO715" s="41"/>
      <c r="AP715" s="140"/>
      <c r="AQ715" s="41"/>
      <c r="AR715" s="141"/>
      <c r="AS715" s="117"/>
      <c r="AT715" s="117"/>
      <c r="AU715" s="117"/>
      <c r="AV715" s="142"/>
      <c r="AW715" s="142"/>
      <c r="AX715" s="142"/>
      <c r="AY715" s="142"/>
      <c r="AZ715" s="142"/>
      <c r="BA715" s="142"/>
      <c r="BB715" s="142"/>
      <c r="BC715" s="142"/>
      <c r="BD715" s="142"/>
      <c r="BE715" s="142"/>
      <c r="BF715" s="142"/>
      <c r="BG715" s="142"/>
      <c r="BH715" s="142"/>
      <c r="BI715" s="142"/>
      <c r="BJ715" s="142"/>
      <c r="BK715" s="142"/>
      <c r="BL715" s="142"/>
      <c r="BM715" s="142"/>
      <c r="BN715" s="142"/>
      <c r="BO715" s="142"/>
      <c r="BP715" s="142"/>
      <c r="BQ715" s="142"/>
      <c r="BR715" s="142"/>
      <c r="BS715" s="142"/>
      <c r="BT715" s="142"/>
      <c r="BU715" s="142"/>
      <c r="BV715" s="142"/>
      <c r="BW715" s="142"/>
      <c r="BX715" s="142"/>
      <c r="BY715" s="142"/>
      <c r="BZ715" s="142"/>
      <c r="CA715" s="142"/>
      <c r="CB715" s="142"/>
      <c r="CC715" s="142"/>
      <c r="CD715" s="142"/>
      <c r="CE715" s="142"/>
      <c r="CF715" s="142"/>
      <c r="CG715" s="142"/>
      <c r="CH715" s="142"/>
      <c r="CI715" s="142"/>
      <c r="CJ715" s="142"/>
      <c r="CK715" s="142"/>
      <c r="CL715" s="142"/>
      <c r="CM715" s="142"/>
      <c r="CN715" s="142"/>
      <c r="CO715" s="142"/>
      <c r="CP715" s="142"/>
      <c r="CQ715" s="142"/>
      <c r="CR715" s="142"/>
      <c r="CS715" s="142"/>
      <c r="CT715" s="142"/>
      <c r="CU715" s="142"/>
      <c r="CV715" s="142"/>
      <c r="CW715" s="142"/>
      <c r="CX715" s="142"/>
      <c r="CY715" s="142"/>
      <c r="CZ715" s="142"/>
      <c r="DA715" s="142"/>
      <c r="DB715" s="142"/>
      <c r="DC715" s="142"/>
      <c r="DD715" s="142"/>
      <c r="DE715" s="142"/>
      <c r="DF715" s="142"/>
      <c r="DG715" s="142"/>
      <c r="DH715" s="142"/>
      <c r="DI715" s="142"/>
      <c r="DJ715" s="142"/>
      <c r="DK715" s="142"/>
      <c r="DL715" s="142"/>
      <c r="DM715" s="142"/>
      <c r="EG715" s="41"/>
      <c r="EH715" s="41"/>
      <c r="EI715" s="41"/>
      <c r="EJ715" s="41"/>
      <c r="EK715" s="41"/>
      <c r="EL715" s="41"/>
      <c r="EM715" s="141"/>
      <c r="EN715" s="41"/>
      <c r="EW715" s="41"/>
      <c r="EX715" s="41"/>
    </row>
    <row r="716" spans="1:154" s="143" customFormat="1" x14ac:dyDescent="0.2">
      <c r="A716" s="41"/>
      <c r="B716" s="139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1"/>
      <c r="AG716" s="41"/>
      <c r="AH716" s="41"/>
      <c r="AI716" s="41"/>
      <c r="AJ716" s="41"/>
      <c r="AK716" s="41"/>
      <c r="AL716" s="41"/>
      <c r="AM716" s="41"/>
      <c r="AN716" s="41"/>
      <c r="AO716" s="41"/>
      <c r="AP716" s="140"/>
      <c r="AQ716" s="41"/>
      <c r="AR716" s="141"/>
      <c r="AS716" s="117"/>
      <c r="AT716" s="117"/>
      <c r="AU716" s="117"/>
      <c r="AV716" s="142"/>
      <c r="AW716" s="142"/>
      <c r="AX716" s="142"/>
      <c r="AY716" s="142"/>
      <c r="AZ716" s="142"/>
      <c r="BA716" s="142"/>
      <c r="BB716" s="142"/>
      <c r="BC716" s="142"/>
      <c r="BD716" s="142"/>
      <c r="BE716" s="142"/>
      <c r="BF716" s="142"/>
      <c r="BG716" s="142"/>
      <c r="BH716" s="142"/>
      <c r="BI716" s="142"/>
      <c r="BJ716" s="142"/>
      <c r="BK716" s="142"/>
      <c r="BL716" s="142"/>
      <c r="BM716" s="142"/>
      <c r="BN716" s="142"/>
      <c r="BO716" s="142"/>
      <c r="BP716" s="142"/>
      <c r="BQ716" s="142"/>
      <c r="BR716" s="142"/>
      <c r="BS716" s="142"/>
      <c r="BT716" s="142"/>
      <c r="BU716" s="142"/>
      <c r="BV716" s="142"/>
      <c r="BW716" s="142"/>
      <c r="BX716" s="142"/>
      <c r="BY716" s="142"/>
      <c r="BZ716" s="142"/>
      <c r="CA716" s="142"/>
      <c r="CB716" s="142"/>
      <c r="CC716" s="142"/>
      <c r="CD716" s="142"/>
      <c r="CE716" s="142"/>
      <c r="CF716" s="142"/>
      <c r="CG716" s="142"/>
      <c r="CH716" s="142"/>
      <c r="CI716" s="142"/>
      <c r="CJ716" s="142"/>
      <c r="CK716" s="142"/>
      <c r="CL716" s="142"/>
      <c r="CM716" s="142"/>
      <c r="CN716" s="142"/>
      <c r="CO716" s="142"/>
      <c r="CP716" s="142"/>
      <c r="CQ716" s="142"/>
      <c r="CR716" s="142"/>
      <c r="CS716" s="142"/>
      <c r="CT716" s="142"/>
      <c r="CU716" s="142"/>
      <c r="CV716" s="142"/>
      <c r="CW716" s="142"/>
      <c r="CX716" s="142"/>
      <c r="CY716" s="142"/>
      <c r="CZ716" s="142"/>
      <c r="DA716" s="142"/>
      <c r="DB716" s="142"/>
      <c r="DC716" s="142"/>
      <c r="DD716" s="142"/>
      <c r="DE716" s="142"/>
      <c r="DF716" s="142"/>
      <c r="DG716" s="142"/>
      <c r="DH716" s="142"/>
      <c r="DI716" s="142"/>
      <c r="DJ716" s="142"/>
      <c r="DK716" s="142"/>
      <c r="DL716" s="142"/>
      <c r="DM716" s="142"/>
      <c r="EG716" s="41"/>
      <c r="EH716" s="41"/>
      <c r="EI716" s="41"/>
      <c r="EJ716" s="41"/>
      <c r="EK716" s="41"/>
      <c r="EL716" s="41"/>
      <c r="EM716" s="141"/>
      <c r="EN716" s="41"/>
      <c r="EW716" s="41"/>
      <c r="EX716" s="41"/>
    </row>
    <row r="717" spans="1:154" s="143" customFormat="1" x14ac:dyDescent="0.2">
      <c r="A717" s="41"/>
      <c r="B717" s="139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1"/>
      <c r="AG717" s="41"/>
      <c r="AH717" s="41"/>
      <c r="AI717" s="41"/>
      <c r="AJ717" s="41"/>
      <c r="AK717" s="41"/>
      <c r="AL717" s="41"/>
      <c r="AM717" s="41"/>
      <c r="AN717" s="41"/>
      <c r="AO717" s="41"/>
      <c r="AP717" s="140"/>
      <c r="AQ717" s="41"/>
      <c r="AR717" s="141"/>
      <c r="AS717" s="117"/>
      <c r="AT717" s="117"/>
      <c r="AU717" s="117"/>
      <c r="AV717" s="142"/>
      <c r="AW717" s="142"/>
      <c r="AX717" s="142"/>
      <c r="AY717" s="142"/>
      <c r="AZ717" s="142"/>
      <c r="BA717" s="142"/>
      <c r="BB717" s="142"/>
      <c r="BC717" s="142"/>
      <c r="BD717" s="142"/>
      <c r="BE717" s="142"/>
      <c r="BF717" s="142"/>
      <c r="BG717" s="142"/>
      <c r="BH717" s="142"/>
      <c r="BI717" s="142"/>
      <c r="BJ717" s="142"/>
      <c r="BK717" s="142"/>
      <c r="BL717" s="142"/>
      <c r="BM717" s="142"/>
      <c r="BN717" s="142"/>
      <c r="BO717" s="142"/>
      <c r="BP717" s="142"/>
      <c r="BQ717" s="142"/>
      <c r="BR717" s="142"/>
      <c r="BS717" s="142"/>
      <c r="BT717" s="142"/>
      <c r="BU717" s="142"/>
      <c r="BV717" s="142"/>
      <c r="BW717" s="142"/>
      <c r="BX717" s="142"/>
      <c r="BY717" s="142"/>
      <c r="BZ717" s="142"/>
      <c r="CA717" s="142"/>
      <c r="CB717" s="142"/>
      <c r="CC717" s="142"/>
      <c r="CD717" s="142"/>
      <c r="CE717" s="142"/>
      <c r="CF717" s="142"/>
      <c r="CG717" s="142"/>
      <c r="CH717" s="142"/>
      <c r="CI717" s="142"/>
      <c r="CJ717" s="142"/>
      <c r="CK717" s="142"/>
      <c r="CL717" s="142"/>
      <c r="CM717" s="142"/>
      <c r="CN717" s="142"/>
      <c r="CO717" s="142"/>
      <c r="CP717" s="142"/>
      <c r="CQ717" s="142"/>
      <c r="CR717" s="142"/>
      <c r="CS717" s="142"/>
      <c r="CT717" s="142"/>
      <c r="CU717" s="142"/>
      <c r="CV717" s="142"/>
      <c r="CW717" s="142"/>
      <c r="CX717" s="142"/>
      <c r="CY717" s="142"/>
      <c r="CZ717" s="142"/>
      <c r="DA717" s="142"/>
      <c r="DB717" s="142"/>
      <c r="DC717" s="142"/>
      <c r="DD717" s="142"/>
      <c r="DE717" s="142"/>
      <c r="DF717" s="142"/>
      <c r="DG717" s="142"/>
      <c r="DH717" s="142"/>
      <c r="DI717" s="142"/>
      <c r="DJ717" s="142"/>
      <c r="DK717" s="142"/>
      <c r="DL717" s="142"/>
      <c r="DM717" s="142"/>
      <c r="EG717" s="41"/>
      <c r="EH717" s="41"/>
      <c r="EI717" s="41"/>
      <c r="EJ717" s="41"/>
      <c r="EK717" s="41"/>
      <c r="EL717" s="41"/>
      <c r="EM717" s="141"/>
      <c r="EN717" s="41"/>
      <c r="EW717" s="41"/>
      <c r="EX717" s="41"/>
    </row>
    <row r="718" spans="1:154" s="143" customFormat="1" x14ac:dyDescent="0.2">
      <c r="A718" s="41"/>
      <c r="B718" s="139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1"/>
      <c r="AG718" s="41"/>
      <c r="AH718" s="41"/>
      <c r="AI718" s="41"/>
      <c r="AJ718" s="41"/>
      <c r="AK718" s="41"/>
      <c r="AL718" s="41"/>
      <c r="AM718" s="41"/>
      <c r="AN718" s="41"/>
      <c r="AO718" s="41"/>
      <c r="AP718" s="140"/>
      <c r="AQ718" s="41"/>
      <c r="AR718" s="141"/>
      <c r="AS718" s="117"/>
      <c r="AT718" s="117"/>
      <c r="AU718" s="117"/>
      <c r="AV718" s="142"/>
      <c r="AW718" s="142"/>
      <c r="AX718" s="142"/>
      <c r="AY718" s="142"/>
      <c r="AZ718" s="142"/>
      <c r="BA718" s="142"/>
      <c r="BB718" s="142"/>
      <c r="BC718" s="142"/>
      <c r="BD718" s="142"/>
      <c r="BE718" s="142"/>
      <c r="BF718" s="142"/>
      <c r="BG718" s="142"/>
      <c r="BH718" s="142"/>
      <c r="BI718" s="142"/>
      <c r="BJ718" s="142"/>
      <c r="BK718" s="142"/>
      <c r="BL718" s="142"/>
      <c r="BM718" s="142"/>
      <c r="BN718" s="142"/>
      <c r="BO718" s="142"/>
      <c r="BP718" s="142"/>
      <c r="BQ718" s="142"/>
      <c r="BR718" s="142"/>
      <c r="BS718" s="142"/>
      <c r="BT718" s="142"/>
      <c r="BU718" s="142"/>
      <c r="BV718" s="142"/>
      <c r="BW718" s="142"/>
      <c r="BX718" s="142"/>
      <c r="BY718" s="142"/>
      <c r="BZ718" s="142"/>
      <c r="CA718" s="142"/>
      <c r="CB718" s="142"/>
      <c r="CC718" s="142"/>
      <c r="CD718" s="142"/>
      <c r="CE718" s="142"/>
      <c r="CF718" s="142"/>
      <c r="CG718" s="142"/>
      <c r="CH718" s="142"/>
      <c r="CI718" s="142"/>
      <c r="CJ718" s="142"/>
      <c r="CK718" s="142"/>
      <c r="CL718" s="142"/>
      <c r="CM718" s="142"/>
      <c r="CN718" s="142"/>
      <c r="CO718" s="142"/>
      <c r="CP718" s="142"/>
      <c r="CQ718" s="142"/>
      <c r="CR718" s="142"/>
      <c r="CS718" s="142"/>
      <c r="CT718" s="142"/>
      <c r="CU718" s="142"/>
      <c r="CV718" s="142"/>
      <c r="CW718" s="142"/>
      <c r="CX718" s="142"/>
      <c r="CY718" s="142"/>
      <c r="CZ718" s="142"/>
      <c r="DA718" s="142"/>
      <c r="DB718" s="142"/>
      <c r="DC718" s="142"/>
      <c r="DD718" s="142"/>
      <c r="DE718" s="142"/>
      <c r="DF718" s="142"/>
      <c r="DG718" s="142"/>
      <c r="DH718" s="142"/>
      <c r="DI718" s="142"/>
      <c r="DJ718" s="142"/>
      <c r="DK718" s="142"/>
      <c r="DL718" s="142"/>
      <c r="DM718" s="142"/>
      <c r="EG718" s="41"/>
      <c r="EH718" s="41"/>
      <c r="EI718" s="41"/>
      <c r="EJ718" s="41"/>
      <c r="EK718" s="41"/>
      <c r="EL718" s="41"/>
      <c r="EM718" s="141"/>
      <c r="EN718" s="41"/>
      <c r="EW718" s="41"/>
      <c r="EX718" s="41"/>
    </row>
    <row r="719" spans="1:154" s="143" customFormat="1" x14ac:dyDescent="0.2">
      <c r="A719" s="41"/>
      <c r="B719" s="139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1"/>
      <c r="AG719" s="41"/>
      <c r="AH719" s="41"/>
      <c r="AI719" s="41"/>
      <c r="AJ719" s="41"/>
      <c r="AK719" s="41"/>
      <c r="AL719" s="41"/>
      <c r="AM719" s="41"/>
      <c r="AN719" s="41"/>
      <c r="AO719" s="41"/>
      <c r="AP719" s="140"/>
      <c r="AQ719" s="41"/>
      <c r="AR719" s="141"/>
      <c r="AS719" s="117"/>
      <c r="AT719" s="117"/>
      <c r="AU719" s="117"/>
      <c r="AV719" s="142"/>
      <c r="AW719" s="142"/>
      <c r="AX719" s="142"/>
      <c r="AY719" s="142"/>
      <c r="AZ719" s="142"/>
      <c r="BA719" s="142"/>
      <c r="BB719" s="142"/>
      <c r="BC719" s="142"/>
      <c r="BD719" s="142"/>
      <c r="BE719" s="142"/>
      <c r="BF719" s="142"/>
      <c r="BG719" s="142"/>
      <c r="BH719" s="142"/>
      <c r="BI719" s="142"/>
      <c r="BJ719" s="142"/>
      <c r="BK719" s="142"/>
      <c r="BL719" s="142"/>
      <c r="BM719" s="142"/>
      <c r="BN719" s="142"/>
      <c r="BO719" s="142"/>
      <c r="BP719" s="142"/>
      <c r="BQ719" s="142"/>
      <c r="BR719" s="142"/>
      <c r="BS719" s="142"/>
      <c r="BT719" s="142"/>
      <c r="BU719" s="142"/>
      <c r="BV719" s="142"/>
      <c r="BW719" s="142"/>
      <c r="BX719" s="142"/>
      <c r="BY719" s="142"/>
      <c r="BZ719" s="142"/>
      <c r="CA719" s="142"/>
      <c r="CB719" s="142"/>
      <c r="CC719" s="142"/>
      <c r="CD719" s="142"/>
      <c r="CE719" s="142"/>
      <c r="CF719" s="142"/>
      <c r="CG719" s="142"/>
      <c r="CH719" s="142"/>
      <c r="CI719" s="142"/>
      <c r="CJ719" s="142"/>
      <c r="CK719" s="142"/>
      <c r="CL719" s="142"/>
      <c r="CM719" s="142"/>
      <c r="CN719" s="142"/>
      <c r="CO719" s="142"/>
      <c r="CP719" s="142"/>
      <c r="CQ719" s="142"/>
      <c r="CR719" s="142"/>
      <c r="CS719" s="142"/>
      <c r="CT719" s="142"/>
      <c r="CU719" s="142"/>
      <c r="CV719" s="142"/>
      <c r="CW719" s="142"/>
      <c r="CX719" s="142"/>
      <c r="CY719" s="142"/>
      <c r="CZ719" s="142"/>
      <c r="DA719" s="142"/>
      <c r="DB719" s="142"/>
      <c r="DC719" s="142"/>
      <c r="DD719" s="142"/>
      <c r="DE719" s="142"/>
      <c r="DF719" s="142"/>
      <c r="DG719" s="142"/>
      <c r="DH719" s="142"/>
      <c r="DI719" s="142"/>
      <c r="DJ719" s="142"/>
      <c r="DK719" s="142"/>
      <c r="DL719" s="142"/>
      <c r="DM719" s="142"/>
      <c r="EG719" s="41"/>
      <c r="EH719" s="41"/>
      <c r="EI719" s="41"/>
      <c r="EJ719" s="41"/>
      <c r="EK719" s="41"/>
      <c r="EL719" s="41"/>
      <c r="EM719" s="141"/>
      <c r="EN719" s="41"/>
      <c r="EW719" s="41"/>
      <c r="EX719" s="41"/>
    </row>
    <row r="720" spans="1:154" s="143" customFormat="1" x14ac:dyDescent="0.2">
      <c r="A720" s="41"/>
      <c r="B720" s="139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1"/>
      <c r="AG720" s="41"/>
      <c r="AH720" s="41"/>
      <c r="AI720" s="41"/>
      <c r="AJ720" s="41"/>
      <c r="AK720" s="41"/>
      <c r="AL720" s="41"/>
      <c r="AM720" s="41"/>
      <c r="AN720" s="41"/>
      <c r="AO720" s="41"/>
      <c r="AP720" s="140"/>
      <c r="AQ720" s="41"/>
      <c r="AR720" s="141"/>
      <c r="AS720" s="117"/>
      <c r="AT720" s="117"/>
      <c r="AU720" s="117"/>
      <c r="AV720" s="142"/>
      <c r="AW720" s="142"/>
      <c r="AX720" s="142"/>
      <c r="AY720" s="142"/>
      <c r="AZ720" s="142"/>
      <c r="BA720" s="142"/>
      <c r="BB720" s="142"/>
      <c r="BC720" s="142"/>
      <c r="BD720" s="142"/>
      <c r="BE720" s="142"/>
      <c r="BF720" s="142"/>
      <c r="BG720" s="142"/>
      <c r="BH720" s="142"/>
      <c r="BI720" s="142"/>
      <c r="BJ720" s="142"/>
      <c r="BK720" s="142"/>
      <c r="BL720" s="142"/>
      <c r="BM720" s="142"/>
      <c r="BN720" s="142"/>
      <c r="BO720" s="142"/>
      <c r="BP720" s="142"/>
      <c r="BQ720" s="142"/>
      <c r="BR720" s="142"/>
      <c r="BS720" s="142"/>
      <c r="BT720" s="142"/>
      <c r="BU720" s="142"/>
      <c r="BV720" s="142"/>
      <c r="BW720" s="142"/>
      <c r="BX720" s="142"/>
      <c r="BY720" s="142"/>
      <c r="BZ720" s="142"/>
      <c r="CA720" s="142"/>
      <c r="CB720" s="142"/>
      <c r="CC720" s="142"/>
      <c r="CD720" s="142"/>
      <c r="CE720" s="142"/>
      <c r="CF720" s="142"/>
      <c r="CG720" s="142"/>
      <c r="CH720" s="142"/>
      <c r="CI720" s="142"/>
      <c r="CJ720" s="142"/>
      <c r="CK720" s="142"/>
      <c r="CL720" s="142"/>
      <c r="CM720" s="142"/>
      <c r="CN720" s="142"/>
      <c r="CO720" s="142"/>
      <c r="CP720" s="142"/>
      <c r="CQ720" s="142"/>
      <c r="CR720" s="142"/>
      <c r="CS720" s="142"/>
      <c r="CT720" s="142"/>
      <c r="CU720" s="142"/>
      <c r="CV720" s="142"/>
      <c r="CW720" s="142"/>
      <c r="CX720" s="142"/>
      <c r="CY720" s="142"/>
      <c r="CZ720" s="142"/>
      <c r="DA720" s="142"/>
      <c r="DB720" s="142"/>
      <c r="DC720" s="142"/>
      <c r="DD720" s="142"/>
      <c r="DE720" s="142"/>
      <c r="DF720" s="142"/>
      <c r="DG720" s="142"/>
      <c r="DH720" s="142"/>
      <c r="DI720" s="142"/>
      <c r="DJ720" s="142"/>
      <c r="DK720" s="142"/>
      <c r="DL720" s="142"/>
      <c r="DM720" s="142"/>
      <c r="EG720" s="41"/>
      <c r="EH720" s="41"/>
      <c r="EI720" s="41"/>
      <c r="EJ720" s="41"/>
      <c r="EK720" s="41"/>
      <c r="EL720" s="41"/>
      <c r="EM720" s="141"/>
      <c r="EN720" s="41"/>
      <c r="EW720" s="41"/>
      <c r="EX720" s="41"/>
    </row>
    <row r="721" spans="1:154" s="143" customFormat="1" x14ac:dyDescent="0.2">
      <c r="A721" s="41"/>
      <c r="B721" s="139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1"/>
      <c r="AG721" s="41"/>
      <c r="AH721" s="41"/>
      <c r="AI721" s="41"/>
      <c r="AJ721" s="41"/>
      <c r="AK721" s="41"/>
      <c r="AL721" s="41"/>
      <c r="AM721" s="41"/>
      <c r="AN721" s="41"/>
      <c r="AO721" s="41"/>
      <c r="AP721" s="140"/>
      <c r="AQ721" s="41"/>
      <c r="AR721" s="141"/>
      <c r="AS721" s="117"/>
      <c r="AT721" s="117"/>
      <c r="AU721" s="117"/>
      <c r="AV721" s="142"/>
      <c r="AW721" s="142"/>
      <c r="AX721" s="142"/>
      <c r="AY721" s="142"/>
      <c r="AZ721" s="142"/>
      <c r="BA721" s="142"/>
      <c r="BB721" s="142"/>
      <c r="BC721" s="142"/>
      <c r="BD721" s="142"/>
      <c r="BE721" s="142"/>
      <c r="BF721" s="142"/>
      <c r="BG721" s="142"/>
      <c r="BH721" s="142"/>
      <c r="BI721" s="142"/>
      <c r="BJ721" s="142"/>
      <c r="BK721" s="142"/>
      <c r="BL721" s="142"/>
      <c r="BM721" s="142"/>
      <c r="BN721" s="142"/>
      <c r="BO721" s="142"/>
      <c r="BP721" s="142"/>
      <c r="BQ721" s="142"/>
      <c r="BR721" s="142"/>
      <c r="BS721" s="142"/>
      <c r="BT721" s="142"/>
      <c r="BU721" s="142"/>
      <c r="BV721" s="142"/>
      <c r="BW721" s="142"/>
      <c r="BX721" s="142"/>
      <c r="BY721" s="142"/>
      <c r="BZ721" s="142"/>
      <c r="CA721" s="142"/>
      <c r="CB721" s="142"/>
      <c r="CC721" s="142"/>
      <c r="CD721" s="142"/>
      <c r="CE721" s="142"/>
      <c r="CF721" s="142"/>
      <c r="CG721" s="142"/>
      <c r="CH721" s="142"/>
      <c r="CI721" s="142"/>
      <c r="CJ721" s="142"/>
      <c r="CK721" s="142"/>
      <c r="CL721" s="142"/>
      <c r="CM721" s="142"/>
      <c r="CN721" s="142"/>
      <c r="CO721" s="142"/>
      <c r="CP721" s="142"/>
      <c r="CQ721" s="142"/>
      <c r="CR721" s="142"/>
      <c r="CS721" s="142"/>
      <c r="CT721" s="142"/>
      <c r="CU721" s="142"/>
      <c r="CV721" s="142"/>
      <c r="CW721" s="142"/>
      <c r="CX721" s="142"/>
      <c r="CY721" s="142"/>
      <c r="CZ721" s="142"/>
      <c r="DA721" s="142"/>
      <c r="DB721" s="142"/>
      <c r="DC721" s="142"/>
      <c r="DD721" s="142"/>
      <c r="DE721" s="142"/>
      <c r="DF721" s="142"/>
      <c r="DG721" s="142"/>
      <c r="DH721" s="142"/>
      <c r="DI721" s="142"/>
      <c r="DJ721" s="142"/>
      <c r="DK721" s="142"/>
      <c r="DL721" s="142"/>
      <c r="DM721" s="142"/>
      <c r="EG721" s="41"/>
      <c r="EH721" s="41"/>
      <c r="EI721" s="41"/>
      <c r="EJ721" s="41"/>
      <c r="EK721" s="41"/>
      <c r="EL721" s="41"/>
      <c r="EM721" s="141"/>
      <c r="EN721" s="41"/>
      <c r="EW721" s="41"/>
      <c r="EX721" s="41"/>
    </row>
    <row r="722" spans="1:154" s="143" customFormat="1" x14ac:dyDescent="0.2">
      <c r="A722" s="41"/>
      <c r="B722" s="139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1"/>
      <c r="AG722" s="41"/>
      <c r="AH722" s="41"/>
      <c r="AI722" s="41"/>
      <c r="AJ722" s="41"/>
      <c r="AK722" s="41"/>
      <c r="AL722" s="41"/>
      <c r="AM722" s="41"/>
      <c r="AN722" s="41"/>
      <c r="AO722" s="41"/>
      <c r="AP722" s="140"/>
      <c r="AQ722" s="41"/>
      <c r="AR722" s="141"/>
      <c r="AS722" s="117"/>
      <c r="AT722" s="117"/>
      <c r="AU722" s="117"/>
      <c r="AV722" s="142"/>
      <c r="AW722" s="142"/>
      <c r="AX722" s="142"/>
      <c r="AY722" s="142"/>
      <c r="AZ722" s="142"/>
      <c r="BA722" s="142"/>
      <c r="BB722" s="142"/>
      <c r="BC722" s="142"/>
      <c r="BD722" s="142"/>
      <c r="BE722" s="142"/>
      <c r="BF722" s="142"/>
      <c r="BG722" s="142"/>
      <c r="BH722" s="142"/>
      <c r="BI722" s="142"/>
      <c r="BJ722" s="142"/>
      <c r="BK722" s="142"/>
      <c r="BL722" s="142"/>
      <c r="BM722" s="142"/>
      <c r="BN722" s="142"/>
      <c r="BO722" s="142"/>
      <c r="BP722" s="142"/>
      <c r="BQ722" s="142"/>
      <c r="BR722" s="142"/>
      <c r="BS722" s="142"/>
      <c r="BT722" s="142"/>
      <c r="BU722" s="142"/>
      <c r="BV722" s="142"/>
      <c r="BW722" s="142"/>
      <c r="BX722" s="142"/>
      <c r="BY722" s="142"/>
      <c r="BZ722" s="142"/>
      <c r="CA722" s="142"/>
      <c r="CB722" s="142"/>
      <c r="CC722" s="142"/>
      <c r="CD722" s="142"/>
      <c r="CE722" s="142"/>
      <c r="CF722" s="142"/>
      <c r="CG722" s="142"/>
      <c r="CH722" s="142"/>
      <c r="CI722" s="142"/>
      <c r="CJ722" s="142"/>
      <c r="CK722" s="142"/>
      <c r="CL722" s="142"/>
      <c r="CM722" s="142"/>
      <c r="CN722" s="142"/>
      <c r="CO722" s="142"/>
      <c r="CP722" s="142"/>
      <c r="CQ722" s="142"/>
      <c r="CR722" s="142"/>
      <c r="CS722" s="142"/>
      <c r="CT722" s="142"/>
      <c r="CU722" s="142"/>
      <c r="CV722" s="142"/>
      <c r="CW722" s="142"/>
      <c r="CX722" s="142"/>
      <c r="CY722" s="142"/>
      <c r="CZ722" s="142"/>
      <c r="DA722" s="142"/>
      <c r="DB722" s="142"/>
      <c r="DC722" s="142"/>
      <c r="DD722" s="142"/>
      <c r="DE722" s="142"/>
      <c r="DF722" s="142"/>
      <c r="DG722" s="142"/>
      <c r="DH722" s="142"/>
      <c r="DI722" s="142"/>
      <c r="DJ722" s="142"/>
      <c r="DK722" s="142"/>
      <c r="DL722" s="142"/>
      <c r="DM722" s="142"/>
      <c r="EG722" s="41"/>
      <c r="EH722" s="41"/>
      <c r="EI722" s="41"/>
      <c r="EJ722" s="41"/>
      <c r="EK722" s="41"/>
      <c r="EL722" s="41"/>
      <c r="EM722" s="141"/>
      <c r="EN722" s="41"/>
      <c r="EW722" s="41"/>
      <c r="EX722" s="41"/>
    </row>
    <row r="723" spans="1:154" s="143" customFormat="1" x14ac:dyDescent="0.2">
      <c r="A723" s="41"/>
      <c r="B723" s="139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1"/>
      <c r="AG723" s="41"/>
      <c r="AH723" s="41"/>
      <c r="AI723" s="41"/>
      <c r="AJ723" s="41"/>
      <c r="AK723" s="41"/>
      <c r="AL723" s="41"/>
      <c r="AM723" s="41"/>
      <c r="AN723" s="41"/>
      <c r="AO723" s="41"/>
      <c r="AP723" s="140"/>
      <c r="AQ723" s="41"/>
      <c r="AR723" s="141"/>
      <c r="AS723" s="117"/>
      <c r="AT723" s="117"/>
      <c r="AU723" s="117"/>
      <c r="AV723" s="142"/>
      <c r="AW723" s="142"/>
      <c r="AX723" s="142"/>
      <c r="AY723" s="142"/>
      <c r="AZ723" s="142"/>
      <c r="BA723" s="142"/>
      <c r="BB723" s="142"/>
      <c r="BC723" s="142"/>
      <c r="BD723" s="142"/>
      <c r="BE723" s="142"/>
      <c r="BF723" s="142"/>
      <c r="BG723" s="142"/>
      <c r="BH723" s="142"/>
      <c r="BI723" s="142"/>
      <c r="BJ723" s="142"/>
      <c r="BK723" s="142"/>
      <c r="BL723" s="142"/>
      <c r="BM723" s="142"/>
      <c r="BN723" s="142"/>
      <c r="BO723" s="142"/>
      <c r="BP723" s="142"/>
      <c r="BQ723" s="142"/>
      <c r="BR723" s="142"/>
      <c r="BS723" s="142"/>
      <c r="BT723" s="142"/>
      <c r="BU723" s="142"/>
      <c r="BV723" s="142"/>
      <c r="BW723" s="142"/>
      <c r="BX723" s="142"/>
      <c r="BY723" s="142"/>
      <c r="BZ723" s="142"/>
      <c r="CA723" s="142"/>
      <c r="CB723" s="142"/>
      <c r="CC723" s="142"/>
      <c r="CD723" s="142"/>
      <c r="CE723" s="142"/>
      <c r="CF723" s="142"/>
      <c r="CG723" s="142"/>
      <c r="CH723" s="142"/>
      <c r="CI723" s="142"/>
      <c r="CJ723" s="142"/>
      <c r="CK723" s="142"/>
      <c r="CL723" s="142"/>
      <c r="CM723" s="142"/>
      <c r="CN723" s="142"/>
      <c r="CO723" s="142"/>
      <c r="CP723" s="142"/>
      <c r="CQ723" s="142"/>
      <c r="CR723" s="142"/>
      <c r="CS723" s="142"/>
      <c r="CT723" s="142"/>
      <c r="CU723" s="142"/>
      <c r="CV723" s="142"/>
      <c r="CW723" s="142"/>
      <c r="CX723" s="142"/>
      <c r="CY723" s="142"/>
      <c r="CZ723" s="142"/>
      <c r="DA723" s="142"/>
      <c r="DB723" s="142"/>
      <c r="DC723" s="142"/>
      <c r="DD723" s="142"/>
      <c r="DE723" s="142"/>
      <c r="DF723" s="142"/>
      <c r="DG723" s="142"/>
      <c r="DH723" s="142"/>
      <c r="DI723" s="142"/>
      <c r="DJ723" s="142"/>
      <c r="DK723" s="142"/>
      <c r="DL723" s="142"/>
      <c r="DM723" s="142"/>
      <c r="EG723" s="41"/>
      <c r="EH723" s="41"/>
      <c r="EI723" s="41"/>
      <c r="EJ723" s="41"/>
      <c r="EK723" s="41"/>
      <c r="EL723" s="41"/>
      <c r="EM723" s="141"/>
      <c r="EN723" s="41"/>
      <c r="EW723" s="41"/>
      <c r="EX723" s="41"/>
    </row>
    <row r="724" spans="1:154" s="143" customFormat="1" x14ac:dyDescent="0.2">
      <c r="A724" s="41"/>
      <c r="B724" s="139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1"/>
      <c r="AG724" s="41"/>
      <c r="AH724" s="41"/>
      <c r="AI724" s="41"/>
      <c r="AJ724" s="41"/>
      <c r="AK724" s="41"/>
      <c r="AL724" s="41"/>
      <c r="AM724" s="41"/>
      <c r="AN724" s="41"/>
      <c r="AO724" s="41"/>
      <c r="AP724" s="140"/>
      <c r="AQ724" s="41"/>
      <c r="AR724" s="141"/>
      <c r="AS724" s="117"/>
      <c r="AT724" s="117"/>
      <c r="AU724" s="117"/>
      <c r="AV724" s="142"/>
      <c r="AW724" s="142"/>
      <c r="AX724" s="142"/>
      <c r="AY724" s="142"/>
      <c r="AZ724" s="142"/>
      <c r="BA724" s="142"/>
      <c r="BB724" s="142"/>
      <c r="BC724" s="142"/>
      <c r="BD724" s="142"/>
      <c r="BE724" s="142"/>
      <c r="BF724" s="142"/>
      <c r="BG724" s="142"/>
      <c r="BH724" s="142"/>
      <c r="BI724" s="142"/>
      <c r="BJ724" s="142"/>
      <c r="BK724" s="142"/>
      <c r="BL724" s="142"/>
      <c r="BM724" s="142"/>
      <c r="BN724" s="142"/>
      <c r="BO724" s="142"/>
      <c r="BP724" s="142"/>
      <c r="BQ724" s="142"/>
      <c r="BR724" s="142"/>
      <c r="BS724" s="142"/>
      <c r="BT724" s="142"/>
      <c r="BU724" s="142"/>
      <c r="BV724" s="142"/>
      <c r="BW724" s="142"/>
      <c r="BX724" s="142"/>
      <c r="BY724" s="142"/>
      <c r="BZ724" s="142"/>
      <c r="CA724" s="142"/>
      <c r="CB724" s="142"/>
      <c r="CC724" s="142"/>
      <c r="CD724" s="142"/>
      <c r="CE724" s="142"/>
      <c r="CF724" s="142"/>
      <c r="CG724" s="142"/>
      <c r="CH724" s="142"/>
      <c r="CI724" s="142"/>
      <c r="CJ724" s="142"/>
      <c r="CK724" s="142"/>
      <c r="CL724" s="142"/>
      <c r="CM724" s="142"/>
      <c r="CN724" s="142"/>
      <c r="CO724" s="142"/>
      <c r="CP724" s="142"/>
      <c r="CQ724" s="142"/>
      <c r="CR724" s="142"/>
      <c r="CS724" s="142"/>
      <c r="CT724" s="142"/>
      <c r="CU724" s="142"/>
      <c r="CV724" s="142"/>
      <c r="CW724" s="142"/>
      <c r="CX724" s="142"/>
      <c r="CY724" s="142"/>
      <c r="CZ724" s="142"/>
      <c r="DA724" s="142"/>
      <c r="DB724" s="142"/>
      <c r="DC724" s="142"/>
      <c r="DD724" s="142"/>
      <c r="DE724" s="142"/>
      <c r="DF724" s="142"/>
      <c r="DG724" s="142"/>
      <c r="DH724" s="142"/>
      <c r="DI724" s="142"/>
      <c r="DJ724" s="142"/>
      <c r="DK724" s="142"/>
      <c r="DL724" s="142"/>
      <c r="DM724" s="142"/>
      <c r="EG724" s="41"/>
      <c r="EH724" s="41"/>
      <c r="EI724" s="41"/>
      <c r="EJ724" s="41"/>
      <c r="EK724" s="41"/>
      <c r="EL724" s="41"/>
      <c r="EM724" s="141"/>
      <c r="EN724" s="41"/>
      <c r="EW724" s="41"/>
      <c r="EX724" s="41"/>
    </row>
    <row r="725" spans="1:154" s="143" customFormat="1" x14ac:dyDescent="0.2">
      <c r="A725" s="41"/>
      <c r="B725" s="139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1"/>
      <c r="AG725" s="41"/>
      <c r="AH725" s="41"/>
      <c r="AI725" s="41"/>
      <c r="AJ725" s="41"/>
      <c r="AK725" s="41"/>
      <c r="AL725" s="41"/>
      <c r="AM725" s="41"/>
      <c r="AN725" s="41"/>
      <c r="AO725" s="41"/>
      <c r="AP725" s="140"/>
      <c r="AQ725" s="41"/>
      <c r="AR725" s="141"/>
      <c r="AS725" s="117"/>
      <c r="AT725" s="117"/>
      <c r="AU725" s="117"/>
      <c r="AV725" s="142"/>
      <c r="AW725" s="142"/>
      <c r="AX725" s="142"/>
      <c r="AY725" s="142"/>
      <c r="AZ725" s="142"/>
      <c r="BA725" s="142"/>
      <c r="BB725" s="142"/>
      <c r="BC725" s="142"/>
      <c r="BD725" s="142"/>
      <c r="BE725" s="142"/>
      <c r="BF725" s="142"/>
      <c r="BG725" s="142"/>
      <c r="BH725" s="142"/>
      <c r="BI725" s="142"/>
      <c r="BJ725" s="142"/>
      <c r="BK725" s="142"/>
      <c r="BL725" s="142"/>
      <c r="BM725" s="142"/>
      <c r="BN725" s="142"/>
      <c r="BO725" s="142"/>
      <c r="BP725" s="142"/>
      <c r="BQ725" s="142"/>
      <c r="BR725" s="142"/>
      <c r="BS725" s="142"/>
      <c r="BT725" s="142"/>
      <c r="BU725" s="142"/>
      <c r="BV725" s="142"/>
      <c r="BW725" s="142"/>
      <c r="BX725" s="142"/>
      <c r="BY725" s="142"/>
      <c r="BZ725" s="142"/>
      <c r="CA725" s="142"/>
      <c r="CB725" s="142"/>
      <c r="CC725" s="142"/>
      <c r="CD725" s="142"/>
      <c r="CE725" s="142"/>
      <c r="CF725" s="142"/>
      <c r="CG725" s="142"/>
      <c r="CH725" s="142"/>
      <c r="CI725" s="142"/>
      <c r="CJ725" s="142"/>
      <c r="CK725" s="142"/>
      <c r="CL725" s="142"/>
      <c r="CM725" s="142"/>
      <c r="CN725" s="142"/>
      <c r="CO725" s="142"/>
      <c r="CP725" s="142"/>
      <c r="CQ725" s="142"/>
      <c r="CR725" s="142"/>
      <c r="CS725" s="142"/>
      <c r="CT725" s="142"/>
      <c r="CU725" s="142"/>
      <c r="CV725" s="142"/>
      <c r="CW725" s="142"/>
      <c r="CX725" s="142"/>
      <c r="CY725" s="142"/>
      <c r="CZ725" s="142"/>
      <c r="DA725" s="142"/>
      <c r="DB725" s="142"/>
      <c r="DC725" s="142"/>
      <c r="DD725" s="142"/>
      <c r="DE725" s="142"/>
      <c r="DF725" s="142"/>
      <c r="DG725" s="142"/>
      <c r="DH725" s="142"/>
      <c r="DI725" s="142"/>
      <c r="DJ725" s="142"/>
      <c r="DK725" s="142"/>
      <c r="DL725" s="142"/>
      <c r="DM725" s="142"/>
      <c r="EG725" s="41"/>
      <c r="EH725" s="41"/>
      <c r="EI725" s="41"/>
      <c r="EJ725" s="41"/>
      <c r="EK725" s="41"/>
      <c r="EL725" s="41"/>
      <c r="EM725" s="141"/>
      <c r="EN725" s="41"/>
      <c r="EW725" s="41"/>
      <c r="EX725" s="41"/>
    </row>
    <row r="726" spans="1:154" s="143" customFormat="1" x14ac:dyDescent="0.2">
      <c r="A726" s="41"/>
      <c r="B726" s="139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1"/>
      <c r="AG726" s="41"/>
      <c r="AH726" s="41"/>
      <c r="AI726" s="41"/>
      <c r="AJ726" s="41"/>
      <c r="AK726" s="41"/>
      <c r="AL726" s="41"/>
      <c r="AM726" s="41"/>
      <c r="AN726" s="41"/>
      <c r="AO726" s="41"/>
      <c r="AP726" s="140"/>
      <c r="AQ726" s="41"/>
      <c r="AR726" s="141"/>
      <c r="AS726" s="117"/>
      <c r="AT726" s="117"/>
      <c r="AU726" s="117"/>
      <c r="AV726" s="142"/>
      <c r="AW726" s="142"/>
      <c r="AX726" s="142"/>
      <c r="AY726" s="142"/>
      <c r="AZ726" s="142"/>
      <c r="BA726" s="142"/>
      <c r="BB726" s="142"/>
      <c r="BC726" s="142"/>
      <c r="BD726" s="142"/>
      <c r="BE726" s="142"/>
      <c r="BF726" s="142"/>
      <c r="BG726" s="142"/>
      <c r="BH726" s="142"/>
      <c r="BI726" s="142"/>
      <c r="BJ726" s="142"/>
      <c r="BK726" s="142"/>
      <c r="BL726" s="142"/>
      <c r="BM726" s="142"/>
      <c r="BN726" s="142"/>
      <c r="BO726" s="142"/>
      <c r="BP726" s="142"/>
      <c r="BQ726" s="142"/>
      <c r="BR726" s="142"/>
      <c r="BS726" s="142"/>
      <c r="BT726" s="142"/>
      <c r="BU726" s="142"/>
      <c r="BV726" s="142"/>
      <c r="BW726" s="142"/>
      <c r="BX726" s="142"/>
      <c r="BY726" s="142"/>
      <c r="BZ726" s="142"/>
      <c r="CA726" s="142"/>
      <c r="CB726" s="142"/>
      <c r="CC726" s="142"/>
      <c r="CD726" s="142"/>
      <c r="CE726" s="142"/>
      <c r="CF726" s="142"/>
      <c r="CG726" s="142"/>
      <c r="CH726" s="142"/>
      <c r="CI726" s="142"/>
      <c r="CJ726" s="142"/>
      <c r="CK726" s="142"/>
      <c r="CL726" s="142"/>
      <c r="CM726" s="142"/>
      <c r="CN726" s="142"/>
      <c r="CO726" s="142"/>
      <c r="CP726" s="142"/>
      <c r="CQ726" s="142"/>
      <c r="CR726" s="142"/>
      <c r="CS726" s="142"/>
      <c r="CT726" s="142"/>
      <c r="CU726" s="142"/>
      <c r="CV726" s="142"/>
      <c r="CW726" s="142"/>
      <c r="CX726" s="142"/>
      <c r="CY726" s="142"/>
      <c r="CZ726" s="142"/>
      <c r="DA726" s="142"/>
      <c r="DB726" s="142"/>
      <c r="DC726" s="142"/>
      <c r="DD726" s="142"/>
      <c r="DE726" s="142"/>
      <c r="DF726" s="142"/>
      <c r="DG726" s="142"/>
      <c r="DH726" s="142"/>
      <c r="DI726" s="142"/>
      <c r="DJ726" s="142"/>
      <c r="DK726" s="142"/>
      <c r="DL726" s="142"/>
      <c r="DM726" s="142"/>
      <c r="EG726" s="41"/>
      <c r="EH726" s="41"/>
      <c r="EI726" s="41"/>
      <c r="EJ726" s="41"/>
      <c r="EK726" s="41"/>
      <c r="EL726" s="41"/>
      <c r="EM726" s="141"/>
      <c r="EN726" s="41"/>
      <c r="EW726" s="41"/>
      <c r="EX726" s="41"/>
    </row>
    <row r="727" spans="1:154" s="143" customFormat="1" x14ac:dyDescent="0.2">
      <c r="A727" s="41"/>
      <c r="B727" s="139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1"/>
      <c r="AG727" s="41"/>
      <c r="AH727" s="41"/>
      <c r="AI727" s="41"/>
      <c r="AJ727" s="41"/>
      <c r="AK727" s="41"/>
      <c r="AL727" s="41"/>
      <c r="AM727" s="41"/>
      <c r="AN727" s="41"/>
      <c r="AO727" s="41"/>
      <c r="AP727" s="140"/>
      <c r="AQ727" s="41"/>
      <c r="AR727" s="141"/>
      <c r="AS727" s="117"/>
      <c r="AT727" s="117"/>
      <c r="AU727" s="117"/>
      <c r="AV727" s="142"/>
      <c r="AW727" s="142"/>
      <c r="AX727" s="142"/>
      <c r="AY727" s="142"/>
      <c r="AZ727" s="142"/>
      <c r="BA727" s="142"/>
      <c r="BB727" s="142"/>
      <c r="BC727" s="142"/>
      <c r="BD727" s="142"/>
      <c r="BE727" s="142"/>
      <c r="BF727" s="142"/>
      <c r="BG727" s="142"/>
      <c r="BH727" s="142"/>
      <c r="BI727" s="142"/>
      <c r="BJ727" s="142"/>
      <c r="BK727" s="142"/>
      <c r="BL727" s="142"/>
      <c r="BM727" s="142"/>
      <c r="BN727" s="142"/>
      <c r="BO727" s="142"/>
      <c r="BP727" s="142"/>
      <c r="BQ727" s="142"/>
      <c r="BR727" s="142"/>
      <c r="BS727" s="142"/>
      <c r="BT727" s="142"/>
      <c r="BU727" s="142"/>
      <c r="BV727" s="142"/>
      <c r="BW727" s="142"/>
      <c r="BX727" s="142"/>
      <c r="BY727" s="142"/>
      <c r="BZ727" s="142"/>
      <c r="CA727" s="142"/>
      <c r="CB727" s="142"/>
      <c r="CC727" s="142"/>
      <c r="CD727" s="142"/>
      <c r="CE727" s="142"/>
      <c r="CF727" s="142"/>
      <c r="CG727" s="142"/>
      <c r="CH727" s="142"/>
      <c r="CI727" s="142"/>
      <c r="CJ727" s="142"/>
      <c r="CK727" s="142"/>
      <c r="CL727" s="142"/>
      <c r="CM727" s="142"/>
      <c r="CN727" s="142"/>
      <c r="CO727" s="142"/>
      <c r="CP727" s="142"/>
      <c r="CQ727" s="142"/>
      <c r="CR727" s="142"/>
      <c r="CS727" s="142"/>
      <c r="CT727" s="142"/>
      <c r="CU727" s="142"/>
      <c r="CV727" s="142"/>
      <c r="CW727" s="142"/>
      <c r="CX727" s="142"/>
      <c r="CY727" s="142"/>
      <c r="CZ727" s="142"/>
      <c r="DA727" s="142"/>
      <c r="DB727" s="142"/>
      <c r="DC727" s="142"/>
      <c r="DD727" s="142"/>
      <c r="DE727" s="142"/>
      <c r="DF727" s="142"/>
      <c r="DG727" s="142"/>
      <c r="DH727" s="142"/>
      <c r="DI727" s="142"/>
      <c r="DJ727" s="142"/>
      <c r="DK727" s="142"/>
      <c r="DL727" s="142"/>
      <c r="DM727" s="142"/>
      <c r="EG727" s="41"/>
      <c r="EH727" s="41"/>
      <c r="EI727" s="41"/>
      <c r="EJ727" s="41"/>
      <c r="EK727" s="41"/>
      <c r="EL727" s="41"/>
      <c r="EM727" s="141"/>
      <c r="EN727" s="41"/>
      <c r="EW727" s="41"/>
      <c r="EX727" s="41"/>
    </row>
    <row r="728" spans="1:154" s="143" customFormat="1" x14ac:dyDescent="0.2">
      <c r="A728" s="41"/>
      <c r="B728" s="139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1"/>
      <c r="AG728" s="41"/>
      <c r="AH728" s="41"/>
      <c r="AI728" s="41"/>
      <c r="AJ728" s="41"/>
      <c r="AK728" s="41"/>
      <c r="AL728" s="41"/>
      <c r="AM728" s="41"/>
      <c r="AN728" s="41"/>
      <c r="AO728" s="41"/>
      <c r="AP728" s="140"/>
      <c r="AQ728" s="41"/>
      <c r="AR728" s="141"/>
      <c r="AS728" s="117"/>
      <c r="AT728" s="117"/>
      <c r="AU728" s="117"/>
      <c r="AV728" s="142"/>
      <c r="AW728" s="142"/>
      <c r="AX728" s="142"/>
      <c r="AY728" s="142"/>
      <c r="AZ728" s="142"/>
      <c r="BA728" s="142"/>
      <c r="BB728" s="142"/>
      <c r="BC728" s="142"/>
      <c r="BD728" s="142"/>
      <c r="BE728" s="142"/>
      <c r="BF728" s="142"/>
      <c r="BG728" s="142"/>
      <c r="BH728" s="142"/>
      <c r="BI728" s="142"/>
      <c r="BJ728" s="142"/>
      <c r="BK728" s="142"/>
      <c r="BL728" s="142"/>
      <c r="BM728" s="142"/>
      <c r="BN728" s="142"/>
      <c r="BO728" s="142"/>
      <c r="BP728" s="142"/>
      <c r="BQ728" s="142"/>
      <c r="BR728" s="142"/>
      <c r="BS728" s="142"/>
      <c r="BT728" s="142"/>
      <c r="BU728" s="142"/>
      <c r="BV728" s="142"/>
      <c r="BW728" s="142"/>
      <c r="BX728" s="142"/>
      <c r="BY728" s="142"/>
      <c r="BZ728" s="142"/>
      <c r="CA728" s="142"/>
      <c r="CB728" s="142"/>
      <c r="CC728" s="142"/>
      <c r="CD728" s="142"/>
      <c r="CE728" s="142"/>
      <c r="CF728" s="142"/>
      <c r="CG728" s="142"/>
      <c r="CH728" s="142"/>
      <c r="CI728" s="142"/>
      <c r="CJ728" s="142"/>
      <c r="CK728" s="142"/>
      <c r="CL728" s="142"/>
      <c r="CM728" s="142"/>
      <c r="CN728" s="142"/>
      <c r="CO728" s="142"/>
      <c r="CP728" s="142"/>
      <c r="CQ728" s="142"/>
      <c r="CR728" s="142"/>
      <c r="CS728" s="142"/>
      <c r="CT728" s="142"/>
      <c r="CU728" s="142"/>
      <c r="CV728" s="142"/>
      <c r="CW728" s="142"/>
      <c r="CX728" s="142"/>
      <c r="CY728" s="142"/>
      <c r="CZ728" s="142"/>
      <c r="DA728" s="142"/>
      <c r="DB728" s="142"/>
      <c r="DC728" s="142"/>
      <c r="DD728" s="142"/>
      <c r="DE728" s="142"/>
      <c r="DF728" s="142"/>
      <c r="DG728" s="142"/>
      <c r="DH728" s="142"/>
      <c r="DI728" s="142"/>
      <c r="DJ728" s="142"/>
      <c r="DK728" s="142"/>
      <c r="DL728" s="142"/>
      <c r="DM728" s="142"/>
      <c r="EG728" s="41"/>
      <c r="EH728" s="41"/>
      <c r="EI728" s="41"/>
      <c r="EJ728" s="41"/>
      <c r="EK728" s="41"/>
      <c r="EL728" s="41"/>
      <c r="EM728" s="141"/>
      <c r="EN728" s="41"/>
      <c r="EW728" s="41"/>
      <c r="EX728" s="41"/>
    </row>
    <row r="729" spans="1:154" s="143" customFormat="1" x14ac:dyDescent="0.2">
      <c r="A729" s="41"/>
      <c r="B729" s="139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1"/>
      <c r="AG729" s="41"/>
      <c r="AH729" s="41"/>
      <c r="AI729" s="41"/>
      <c r="AJ729" s="41"/>
      <c r="AK729" s="41"/>
      <c r="AL729" s="41"/>
      <c r="AM729" s="41"/>
      <c r="AN729" s="41"/>
      <c r="AO729" s="41"/>
      <c r="AP729" s="140"/>
      <c r="AQ729" s="41"/>
      <c r="AR729" s="141"/>
      <c r="AS729" s="117"/>
      <c r="AT729" s="117"/>
      <c r="AU729" s="117"/>
      <c r="AV729" s="142"/>
      <c r="AW729" s="142"/>
      <c r="AX729" s="142"/>
      <c r="AY729" s="142"/>
      <c r="AZ729" s="142"/>
      <c r="BA729" s="142"/>
      <c r="BB729" s="142"/>
      <c r="BC729" s="142"/>
      <c r="BD729" s="142"/>
      <c r="BE729" s="142"/>
      <c r="BF729" s="142"/>
      <c r="BG729" s="142"/>
      <c r="BH729" s="142"/>
      <c r="BI729" s="142"/>
      <c r="BJ729" s="142"/>
      <c r="BK729" s="142"/>
      <c r="BL729" s="142"/>
      <c r="BM729" s="142"/>
      <c r="BN729" s="142"/>
      <c r="BO729" s="142"/>
      <c r="BP729" s="142"/>
      <c r="BQ729" s="142"/>
      <c r="BR729" s="142"/>
      <c r="BS729" s="142"/>
      <c r="BT729" s="142"/>
      <c r="BU729" s="142"/>
      <c r="BV729" s="142"/>
      <c r="BW729" s="142"/>
      <c r="BX729" s="142"/>
      <c r="BY729" s="142"/>
      <c r="BZ729" s="142"/>
      <c r="CA729" s="142"/>
      <c r="CB729" s="142"/>
      <c r="CC729" s="142"/>
      <c r="CD729" s="142"/>
      <c r="CE729" s="142"/>
      <c r="CF729" s="142"/>
      <c r="CG729" s="142"/>
      <c r="CH729" s="142"/>
      <c r="CI729" s="142"/>
      <c r="CJ729" s="142"/>
      <c r="CK729" s="142"/>
      <c r="CL729" s="142"/>
      <c r="CM729" s="142"/>
      <c r="CN729" s="142"/>
      <c r="CO729" s="142"/>
      <c r="CP729" s="142"/>
      <c r="CQ729" s="142"/>
      <c r="CR729" s="142"/>
      <c r="CS729" s="142"/>
      <c r="CT729" s="142"/>
      <c r="CU729" s="142"/>
      <c r="CV729" s="142"/>
      <c r="CW729" s="142"/>
      <c r="CX729" s="142"/>
      <c r="CY729" s="142"/>
      <c r="CZ729" s="142"/>
      <c r="DA729" s="142"/>
      <c r="DB729" s="142"/>
      <c r="DC729" s="142"/>
      <c r="DD729" s="142"/>
      <c r="DE729" s="142"/>
      <c r="DF729" s="142"/>
      <c r="DG729" s="142"/>
      <c r="DH729" s="142"/>
      <c r="DI729" s="142"/>
      <c r="DJ729" s="142"/>
      <c r="DK729" s="142"/>
      <c r="DL729" s="142"/>
      <c r="DM729" s="142"/>
      <c r="EG729" s="41"/>
      <c r="EH729" s="41"/>
      <c r="EI729" s="41"/>
      <c r="EJ729" s="41"/>
      <c r="EK729" s="41"/>
      <c r="EL729" s="41"/>
      <c r="EM729" s="141"/>
      <c r="EN729" s="41"/>
      <c r="EW729" s="41"/>
      <c r="EX729" s="41"/>
    </row>
    <row r="730" spans="1:154" s="143" customFormat="1" x14ac:dyDescent="0.2">
      <c r="A730" s="41"/>
      <c r="B730" s="139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1"/>
      <c r="AG730" s="41"/>
      <c r="AH730" s="41"/>
      <c r="AI730" s="41"/>
      <c r="AJ730" s="41"/>
      <c r="AK730" s="41"/>
      <c r="AL730" s="41"/>
      <c r="AM730" s="41"/>
      <c r="AN730" s="41"/>
      <c r="AO730" s="41"/>
      <c r="AP730" s="140"/>
      <c r="AQ730" s="41"/>
      <c r="AR730" s="141"/>
      <c r="AS730" s="117"/>
      <c r="AT730" s="117"/>
      <c r="AU730" s="117"/>
      <c r="AV730" s="142"/>
      <c r="AW730" s="142"/>
      <c r="AX730" s="142"/>
      <c r="AY730" s="142"/>
      <c r="AZ730" s="142"/>
      <c r="BA730" s="142"/>
      <c r="BB730" s="142"/>
      <c r="BC730" s="142"/>
      <c r="BD730" s="142"/>
      <c r="BE730" s="142"/>
      <c r="BF730" s="142"/>
      <c r="BG730" s="142"/>
      <c r="BH730" s="142"/>
      <c r="BI730" s="142"/>
      <c r="BJ730" s="142"/>
      <c r="BK730" s="142"/>
      <c r="BL730" s="142"/>
      <c r="BM730" s="142"/>
      <c r="BN730" s="142"/>
      <c r="BO730" s="142"/>
      <c r="BP730" s="142"/>
      <c r="BQ730" s="142"/>
      <c r="BR730" s="142"/>
      <c r="BS730" s="142"/>
      <c r="BT730" s="142"/>
      <c r="BU730" s="142"/>
      <c r="BV730" s="142"/>
      <c r="BW730" s="142"/>
      <c r="BX730" s="142"/>
      <c r="BY730" s="142"/>
      <c r="BZ730" s="142"/>
      <c r="CA730" s="142"/>
      <c r="CB730" s="142"/>
      <c r="CC730" s="142"/>
      <c r="CD730" s="142"/>
      <c r="CE730" s="142"/>
      <c r="CF730" s="142"/>
      <c r="CG730" s="142"/>
      <c r="CH730" s="142"/>
      <c r="CI730" s="142"/>
      <c r="CJ730" s="142"/>
      <c r="CK730" s="142"/>
      <c r="CL730" s="142"/>
      <c r="CM730" s="142"/>
      <c r="CN730" s="142"/>
      <c r="CO730" s="142"/>
      <c r="CP730" s="142"/>
      <c r="CQ730" s="142"/>
      <c r="CR730" s="142"/>
      <c r="CS730" s="142"/>
      <c r="CT730" s="142"/>
      <c r="CU730" s="142"/>
      <c r="CV730" s="142"/>
      <c r="CW730" s="142"/>
      <c r="CX730" s="142"/>
      <c r="CY730" s="142"/>
      <c r="CZ730" s="142"/>
      <c r="DA730" s="142"/>
      <c r="DB730" s="142"/>
      <c r="DC730" s="142"/>
      <c r="DD730" s="142"/>
      <c r="DE730" s="142"/>
      <c r="DF730" s="142"/>
      <c r="DG730" s="142"/>
      <c r="DH730" s="142"/>
      <c r="DI730" s="142"/>
      <c r="DJ730" s="142"/>
      <c r="DK730" s="142"/>
      <c r="DL730" s="142"/>
      <c r="DM730" s="142"/>
      <c r="EG730" s="41"/>
      <c r="EH730" s="41"/>
      <c r="EI730" s="41"/>
      <c r="EJ730" s="41"/>
      <c r="EK730" s="41"/>
      <c r="EL730" s="41"/>
      <c r="EM730" s="141"/>
      <c r="EN730" s="41"/>
      <c r="EW730" s="41"/>
      <c r="EX730" s="41"/>
    </row>
    <row r="731" spans="1:154" s="143" customFormat="1" x14ac:dyDescent="0.2">
      <c r="A731" s="41"/>
      <c r="B731" s="139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1"/>
      <c r="AG731" s="41"/>
      <c r="AH731" s="41"/>
      <c r="AI731" s="41"/>
      <c r="AJ731" s="41"/>
      <c r="AK731" s="41"/>
      <c r="AL731" s="41"/>
      <c r="AM731" s="41"/>
      <c r="AN731" s="41"/>
      <c r="AO731" s="41"/>
      <c r="AP731" s="140"/>
      <c r="AQ731" s="41"/>
      <c r="AR731" s="141"/>
      <c r="AS731" s="117"/>
      <c r="AT731" s="117"/>
      <c r="AU731" s="117"/>
      <c r="AV731" s="142"/>
      <c r="AW731" s="142"/>
      <c r="AX731" s="142"/>
      <c r="AY731" s="142"/>
      <c r="AZ731" s="142"/>
      <c r="BA731" s="142"/>
      <c r="BB731" s="142"/>
      <c r="BC731" s="142"/>
      <c r="BD731" s="142"/>
      <c r="BE731" s="142"/>
      <c r="BF731" s="142"/>
      <c r="BG731" s="142"/>
      <c r="BH731" s="142"/>
      <c r="BI731" s="142"/>
      <c r="BJ731" s="142"/>
      <c r="BK731" s="142"/>
      <c r="BL731" s="142"/>
      <c r="BM731" s="142"/>
      <c r="BN731" s="142"/>
      <c r="BO731" s="142"/>
      <c r="BP731" s="142"/>
      <c r="BQ731" s="142"/>
      <c r="BR731" s="142"/>
      <c r="BS731" s="142"/>
      <c r="BT731" s="142"/>
      <c r="BU731" s="142"/>
      <c r="BV731" s="142"/>
      <c r="BW731" s="142"/>
      <c r="BX731" s="142"/>
      <c r="BY731" s="142"/>
      <c r="BZ731" s="142"/>
      <c r="CA731" s="142"/>
      <c r="CB731" s="142"/>
      <c r="CC731" s="142"/>
      <c r="CD731" s="142"/>
      <c r="CE731" s="142"/>
      <c r="CF731" s="142"/>
      <c r="CG731" s="142"/>
      <c r="CH731" s="142"/>
      <c r="CI731" s="142"/>
      <c r="CJ731" s="142"/>
      <c r="CK731" s="142"/>
      <c r="CL731" s="142"/>
      <c r="CM731" s="142"/>
      <c r="CN731" s="142"/>
      <c r="CO731" s="142"/>
      <c r="CP731" s="142"/>
      <c r="CQ731" s="142"/>
      <c r="CR731" s="142"/>
      <c r="CS731" s="142"/>
      <c r="CT731" s="142"/>
      <c r="CU731" s="142"/>
      <c r="CV731" s="142"/>
      <c r="CW731" s="142"/>
      <c r="CX731" s="142"/>
      <c r="CY731" s="142"/>
      <c r="CZ731" s="142"/>
      <c r="DA731" s="142"/>
      <c r="DB731" s="142"/>
      <c r="DC731" s="142"/>
      <c r="DD731" s="142"/>
      <c r="DE731" s="142"/>
      <c r="DF731" s="142"/>
      <c r="DG731" s="142"/>
      <c r="DH731" s="142"/>
      <c r="DI731" s="142"/>
      <c r="DJ731" s="142"/>
      <c r="DK731" s="142"/>
      <c r="DL731" s="142"/>
      <c r="DM731" s="142"/>
      <c r="EG731" s="41"/>
      <c r="EH731" s="41"/>
      <c r="EI731" s="41"/>
      <c r="EJ731" s="41"/>
      <c r="EK731" s="41"/>
      <c r="EL731" s="41"/>
      <c r="EM731" s="141"/>
      <c r="EN731" s="41"/>
      <c r="EW731" s="41"/>
      <c r="EX731" s="41"/>
    </row>
    <row r="732" spans="1:154" s="143" customFormat="1" x14ac:dyDescent="0.2">
      <c r="A732" s="41"/>
      <c r="B732" s="139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1"/>
      <c r="AG732" s="41"/>
      <c r="AH732" s="41"/>
      <c r="AI732" s="41"/>
      <c r="AJ732" s="41"/>
      <c r="AK732" s="41"/>
      <c r="AL732" s="41"/>
      <c r="AM732" s="41"/>
      <c r="AN732" s="41"/>
      <c r="AO732" s="41"/>
      <c r="AP732" s="140"/>
      <c r="AQ732" s="41"/>
      <c r="AR732" s="141"/>
      <c r="AS732" s="117"/>
      <c r="AT732" s="117"/>
      <c r="AU732" s="117"/>
      <c r="AV732" s="142"/>
      <c r="AW732" s="142"/>
      <c r="AX732" s="142"/>
      <c r="AY732" s="142"/>
      <c r="AZ732" s="142"/>
      <c r="BA732" s="142"/>
      <c r="BB732" s="142"/>
      <c r="BC732" s="142"/>
      <c r="BD732" s="142"/>
      <c r="BE732" s="142"/>
      <c r="BF732" s="142"/>
      <c r="BG732" s="142"/>
      <c r="BH732" s="142"/>
      <c r="BI732" s="142"/>
      <c r="BJ732" s="142"/>
      <c r="BK732" s="142"/>
      <c r="BL732" s="142"/>
      <c r="BM732" s="142"/>
      <c r="BN732" s="142"/>
      <c r="BO732" s="142"/>
      <c r="BP732" s="142"/>
      <c r="BQ732" s="142"/>
      <c r="BR732" s="142"/>
      <c r="BS732" s="142"/>
      <c r="BT732" s="142"/>
      <c r="BU732" s="142"/>
      <c r="BV732" s="142"/>
      <c r="BW732" s="142"/>
      <c r="BX732" s="142"/>
      <c r="BY732" s="142"/>
      <c r="BZ732" s="142"/>
      <c r="CA732" s="142"/>
      <c r="CB732" s="142"/>
      <c r="CC732" s="142"/>
      <c r="CD732" s="142"/>
      <c r="CE732" s="142"/>
      <c r="CF732" s="142"/>
      <c r="CG732" s="142"/>
      <c r="CH732" s="142"/>
      <c r="CI732" s="142"/>
      <c r="CJ732" s="142"/>
      <c r="CK732" s="142"/>
      <c r="CL732" s="142"/>
      <c r="CM732" s="142"/>
      <c r="CN732" s="142"/>
      <c r="CO732" s="142"/>
      <c r="CP732" s="142"/>
      <c r="CQ732" s="142"/>
      <c r="CR732" s="142"/>
      <c r="CS732" s="142"/>
      <c r="CT732" s="142"/>
      <c r="CU732" s="142"/>
      <c r="CV732" s="142"/>
      <c r="CW732" s="142"/>
      <c r="CX732" s="142"/>
      <c r="CY732" s="142"/>
      <c r="CZ732" s="142"/>
      <c r="DA732" s="142"/>
      <c r="DB732" s="142"/>
      <c r="DC732" s="142"/>
      <c r="DD732" s="142"/>
      <c r="DE732" s="142"/>
      <c r="DF732" s="142"/>
      <c r="DG732" s="142"/>
      <c r="DH732" s="142"/>
      <c r="DI732" s="142"/>
      <c r="DJ732" s="142"/>
      <c r="DK732" s="142"/>
      <c r="DL732" s="142"/>
      <c r="DM732" s="142"/>
      <c r="EG732" s="41"/>
      <c r="EH732" s="41"/>
      <c r="EI732" s="41"/>
      <c r="EJ732" s="41"/>
      <c r="EK732" s="41"/>
      <c r="EL732" s="41"/>
      <c r="EM732" s="141"/>
      <c r="EN732" s="41"/>
      <c r="EW732" s="41"/>
      <c r="EX732" s="41"/>
    </row>
    <row r="733" spans="1:154" s="143" customFormat="1" x14ac:dyDescent="0.2">
      <c r="A733" s="41"/>
      <c r="B733" s="139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1"/>
      <c r="AG733" s="41"/>
      <c r="AH733" s="41"/>
      <c r="AI733" s="41"/>
      <c r="AJ733" s="41"/>
      <c r="AK733" s="41"/>
      <c r="AL733" s="41"/>
      <c r="AM733" s="41"/>
      <c r="AN733" s="41"/>
      <c r="AO733" s="41"/>
      <c r="AP733" s="140"/>
      <c r="AQ733" s="41"/>
      <c r="AR733" s="141"/>
      <c r="AS733" s="117"/>
      <c r="AT733" s="117"/>
      <c r="AU733" s="117"/>
      <c r="AV733" s="142"/>
      <c r="AW733" s="142"/>
      <c r="AX733" s="142"/>
      <c r="AY733" s="142"/>
      <c r="AZ733" s="142"/>
      <c r="BA733" s="142"/>
      <c r="BB733" s="142"/>
      <c r="BC733" s="142"/>
      <c r="BD733" s="142"/>
      <c r="BE733" s="142"/>
      <c r="BF733" s="142"/>
      <c r="BG733" s="142"/>
      <c r="BH733" s="142"/>
      <c r="BI733" s="142"/>
      <c r="BJ733" s="142"/>
      <c r="BK733" s="142"/>
      <c r="BL733" s="142"/>
      <c r="BM733" s="142"/>
      <c r="BN733" s="142"/>
      <c r="BO733" s="142"/>
      <c r="BP733" s="142"/>
      <c r="BQ733" s="142"/>
      <c r="BR733" s="142"/>
      <c r="BS733" s="142"/>
      <c r="BT733" s="142"/>
      <c r="BU733" s="142"/>
      <c r="BV733" s="142"/>
      <c r="BW733" s="142"/>
      <c r="BX733" s="142"/>
      <c r="BY733" s="142"/>
      <c r="BZ733" s="142"/>
      <c r="CA733" s="142"/>
      <c r="CB733" s="142"/>
      <c r="CC733" s="142"/>
      <c r="CD733" s="142"/>
      <c r="CE733" s="142"/>
      <c r="CF733" s="142"/>
      <c r="CG733" s="142"/>
      <c r="CH733" s="142"/>
      <c r="CI733" s="142"/>
      <c r="CJ733" s="142"/>
      <c r="CK733" s="142"/>
      <c r="CL733" s="142"/>
      <c r="CM733" s="142"/>
      <c r="CN733" s="142"/>
      <c r="CO733" s="142"/>
      <c r="CP733" s="142"/>
      <c r="CQ733" s="142"/>
      <c r="CR733" s="142"/>
      <c r="CS733" s="142"/>
      <c r="CT733" s="142"/>
      <c r="CU733" s="142"/>
      <c r="CV733" s="142"/>
      <c r="CW733" s="142"/>
      <c r="CX733" s="142"/>
      <c r="CY733" s="142"/>
      <c r="CZ733" s="142"/>
      <c r="DA733" s="142"/>
      <c r="DB733" s="142"/>
      <c r="DC733" s="142"/>
      <c r="DD733" s="142"/>
      <c r="DE733" s="142"/>
      <c r="DF733" s="142"/>
      <c r="DG733" s="142"/>
      <c r="DH733" s="142"/>
      <c r="DI733" s="142"/>
      <c r="DJ733" s="142"/>
      <c r="DK733" s="142"/>
      <c r="DL733" s="142"/>
      <c r="DM733" s="142"/>
      <c r="EG733" s="41"/>
      <c r="EH733" s="41"/>
      <c r="EI733" s="41"/>
      <c r="EJ733" s="41"/>
      <c r="EK733" s="41"/>
      <c r="EL733" s="41"/>
      <c r="EM733" s="141"/>
      <c r="EN733" s="41"/>
      <c r="EW733" s="41"/>
      <c r="EX733" s="41"/>
    </row>
    <row r="734" spans="1:154" s="143" customFormat="1" x14ac:dyDescent="0.2">
      <c r="A734" s="41"/>
      <c r="B734" s="139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1"/>
      <c r="AG734" s="41"/>
      <c r="AH734" s="41"/>
      <c r="AI734" s="41"/>
      <c r="AJ734" s="41"/>
      <c r="AK734" s="41"/>
      <c r="AL734" s="41"/>
      <c r="AM734" s="41"/>
      <c r="AN734" s="41"/>
      <c r="AO734" s="41"/>
      <c r="AP734" s="140"/>
      <c r="AQ734" s="41"/>
      <c r="AR734" s="141"/>
      <c r="AS734" s="117"/>
      <c r="AT734" s="117"/>
      <c r="AU734" s="117"/>
      <c r="AV734" s="142"/>
      <c r="AW734" s="142"/>
      <c r="AX734" s="142"/>
      <c r="AY734" s="142"/>
      <c r="AZ734" s="142"/>
      <c r="BA734" s="142"/>
      <c r="BB734" s="142"/>
      <c r="BC734" s="142"/>
      <c r="BD734" s="142"/>
      <c r="BE734" s="142"/>
      <c r="BF734" s="142"/>
      <c r="BG734" s="142"/>
      <c r="BH734" s="142"/>
      <c r="BI734" s="142"/>
      <c r="BJ734" s="142"/>
      <c r="BK734" s="142"/>
      <c r="BL734" s="142"/>
      <c r="BM734" s="142"/>
      <c r="BN734" s="142"/>
      <c r="BO734" s="142"/>
      <c r="BP734" s="142"/>
      <c r="BQ734" s="142"/>
      <c r="BR734" s="142"/>
      <c r="BS734" s="142"/>
      <c r="BT734" s="142"/>
      <c r="BU734" s="142"/>
      <c r="BV734" s="142"/>
      <c r="BW734" s="142"/>
      <c r="BX734" s="142"/>
      <c r="BY734" s="142"/>
      <c r="BZ734" s="142"/>
      <c r="CA734" s="142"/>
      <c r="CB734" s="142"/>
      <c r="CC734" s="142"/>
      <c r="CD734" s="142"/>
      <c r="CE734" s="142"/>
      <c r="CF734" s="142"/>
      <c r="CG734" s="142"/>
      <c r="CH734" s="142"/>
      <c r="CI734" s="142"/>
      <c r="CJ734" s="142"/>
      <c r="CK734" s="142"/>
      <c r="CL734" s="142"/>
      <c r="CM734" s="142"/>
      <c r="CN734" s="142"/>
      <c r="CO734" s="142"/>
      <c r="CP734" s="142"/>
      <c r="CQ734" s="142"/>
      <c r="CR734" s="142"/>
      <c r="CS734" s="142"/>
      <c r="CT734" s="142"/>
      <c r="CU734" s="142"/>
      <c r="CV734" s="142"/>
      <c r="CW734" s="142"/>
      <c r="CX734" s="142"/>
      <c r="CY734" s="142"/>
      <c r="CZ734" s="142"/>
      <c r="DA734" s="142"/>
      <c r="DB734" s="142"/>
      <c r="DC734" s="142"/>
      <c r="DD734" s="142"/>
      <c r="DE734" s="142"/>
      <c r="DF734" s="142"/>
      <c r="DG734" s="142"/>
      <c r="DH734" s="142"/>
      <c r="DI734" s="142"/>
      <c r="DJ734" s="142"/>
      <c r="DK734" s="142"/>
      <c r="DL734" s="142"/>
      <c r="DM734" s="142"/>
      <c r="EG734" s="41"/>
      <c r="EH734" s="41"/>
      <c r="EI734" s="41"/>
      <c r="EJ734" s="41"/>
      <c r="EK734" s="41"/>
      <c r="EL734" s="41"/>
      <c r="EM734" s="141"/>
      <c r="EN734" s="41"/>
      <c r="EW734" s="41"/>
      <c r="EX734" s="41"/>
    </row>
    <row r="735" spans="1:154" s="143" customFormat="1" x14ac:dyDescent="0.2">
      <c r="A735" s="41"/>
      <c r="B735" s="139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1"/>
      <c r="AG735" s="41"/>
      <c r="AH735" s="41"/>
      <c r="AI735" s="41"/>
      <c r="AJ735" s="41"/>
      <c r="AK735" s="41"/>
      <c r="AL735" s="41"/>
      <c r="AM735" s="41"/>
      <c r="AN735" s="41"/>
      <c r="AO735" s="41"/>
      <c r="AP735" s="140"/>
      <c r="AQ735" s="41"/>
      <c r="AR735" s="141"/>
      <c r="AS735" s="117"/>
      <c r="AT735" s="117"/>
      <c r="AU735" s="117"/>
      <c r="AV735" s="142"/>
      <c r="AW735" s="142"/>
      <c r="AX735" s="142"/>
      <c r="AY735" s="142"/>
      <c r="AZ735" s="142"/>
      <c r="BA735" s="142"/>
      <c r="BB735" s="142"/>
      <c r="BC735" s="142"/>
      <c r="BD735" s="142"/>
      <c r="BE735" s="142"/>
      <c r="BF735" s="142"/>
      <c r="BG735" s="142"/>
      <c r="BH735" s="142"/>
      <c r="BI735" s="142"/>
      <c r="BJ735" s="142"/>
      <c r="BK735" s="142"/>
      <c r="BL735" s="142"/>
      <c r="BM735" s="142"/>
      <c r="BN735" s="142"/>
      <c r="BO735" s="142"/>
      <c r="BP735" s="142"/>
      <c r="BQ735" s="142"/>
      <c r="BR735" s="142"/>
      <c r="BS735" s="142"/>
      <c r="BT735" s="142"/>
      <c r="BU735" s="142"/>
      <c r="BV735" s="142"/>
      <c r="BW735" s="142"/>
      <c r="BX735" s="142"/>
      <c r="BY735" s="142"/>
      <c r="BZ735" s="142"/>
      <c r="CA735" s="142"/>
      <c r="CB735" s="142"/>
      <c r="CC735" s="142"/>
      <c r="CD735" s="142"/>
      <c r="CE735" s="142"/>
      <c r="CF735" s="142"/>
      <c r="CG735" s="142"/>
      <c r="CH735" s="142"/>
      <c r="CI735" s="142"/>
      <c r="CJ735" s="142"/>
      <c r="CK735" s="142"/>
      <c r="CL735" s="142"/>
      <c r="CM735" s="142"/>
      <c r="CN735" s="142"/>
      <c r="CO735" s="142"/>
      <c r="CP735" s="142"/>
      <c r="CQ735" s="142"/>
      <c r="CR735" s="142"/>
      <c r="CS735" s="142"/>
      <c r="CT735" s="142"/>
      <c r="CU735" s="142"/>
      <c r="CV735" s="142"/>
      <c r="CW735" s="142"/>
      <c r="CX735" s="142"/>
      <c r="CY735" s="142"/>
      <c r="CZ735" s="142"/>
      <c r="DA735" s="142"/>
      <c r="DB735" s="142"/>
      <c r="DC735" s="142"/>
      <c r="DD735" s="142"/>
      <c r="DE735" s="142"/>
      <c r="DF735" s="142"/>
      <c r="DG735" s="142"/>
      <c r="DH735" s="142"/>
      <c r="DI735" s="142"/>
      <c r="DJ735" s="142"/>
      <c r="DK735" s="142"/>
      <c r="DL735" s="142"/>
      <c r="DM735" s="142"/>
      <c r="EG735" s="41"/>
      <c r="EH735" s="41"/>
      <c r="EI735" s="41"/>
      <c r="EJ735" s="41"/>
      <c r="EK735" s="41"/>
      <c r="EL735" s="41"/>
      <c r="EM735" s="141"/>
      <c r="EN735" s="41"/>
      <c r="EW735" s="41"/>
      <c r="EX735" s="41"/>
    </row>
    <row r="736" spans="1:154" s="143" customFormat="1" x14ac:dyDescent="0.2">
      <c r="A736" s="41"/>
      <c r="B736" s="139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1"/>
      <c r="AG736" s="41"/>
      <c r="AH736" s="41"/>
      <c r="AI736" s="41"/>
      <c r="AJ736" s="41"/>
      <c r="AK736" s="41"/>
      <c r="AL736" s="41"/>
      <c r="AM736" s="41"/>
      <c r="AN736" s="41"/>
      <c r="AO736" s="41"/>
      <c r="AP736" s="140"/>
      <c r="AQ736" s="41"/>
      <c r="AR736" s="141"/>
      <c r="AS736" s="117"/>
      <c r="AT736" s="117"/>
      <c r="AU736" s="117"/>
      <c r="AV736" s="142"/>
      <c r="AW736" s="142"/>
      <c r="AX736" s="142"/>
      <c r="AY736" s="142"/>
      <c r="AZ736" s="142"/>
      <c r="BA736" s="142"/>
      <c r="BB736" s="142"/>
      <c r="BC736" s="142"/>
      <c r="BD736" s="142"/>
      <c r="BE736" s="142"/>
      <c r="BF736" s="142"/>
      <c r="BG736" s="142"/>
      <c r="BH736" s="142"/>
      <c r="BI736" s="142"/>
      <c r="BJ736" s="142"/>
      <c r="BK736" s="142"/>
      <c r="BL736" s="142"/>
      <c r="BM736" s="142"/>
      <c r="BN736" s="142"/>
      <c r="BO736" s="142"/>
      <c r="BP736" s="142"/>
      <c r="BQ736" s="142"/>
      <c r="BR736" s="142"/>
      <c r="BS736" s="142"/>
      <c r="BT736" s="142"/>
      <c r="BU736" s="142"/>
      <c r="BV736" s="142"/>
      <c r="BW736" s="142"/>
      <c r="BX736" s="142"/>
      <c r="BY736" s="142"/>
      <c r="BZ736" s="142"/>
      <c r="CA736" s="142"/>
      <c r="CB736" s="142"/>
      <c r="CC736" s="142"/>
      <c r="CD736" s="142"/>
      <c r="CE736" s="142"/>
      <c r="CF736" s="142"/>
      <c r="CG736" s="142"/>
      <c r="CH736" s="142"/>
      <c r="CI736" s="142"/>
      <c r="CJ736" s="142"/>
      <c r="CK736" s="142"/>
      <c r="CL736" s="142"/>
      <c r="CM736" s="142"/>
      <c r="CN736" s="142"/>
      <c r="CO736" s="142"/>
      <c r="CP736" s="142"/>
      <c r="CQ736" s="142"/>
      <c r="CR736" s="142"/>
      <c r="CS736" s="142"/>
      <c r="CT736" s="142"/>
      <c r="CU736" s="142"/>
      <c r="CV736" s="142"/>
      <c r="CW736" s="142"/>
      <c r="CX736" s="142"/>
      <c r="CY736" s="142"/>
      <c r="CZ736" s="142"/>
      <c r="DA736" s="142"/>
      <c r="DB736" s="142"/>
      <c r="DC736" s="142"/>
      <c r="DD736" s="142"/>
      <c r="DE736" s="142"/>
      <c r="DF736" s="142"/>
      <c r="DG736" s="142"/>
      <c r="DH736" s="142"/>
      <c r="DI736" s="142"/>
      <c r="DJ736" s="142"/>
      <c r="DK736" s="142"/>
      <c r="DL736" s="142"/>
      <c r="DM736" s="142"/>
      <c r="EG736" s="41"/>
      <c r="EH736" s="41"/>
      <c r="EI736" s="41"/>
      <c r="EJ736" s="41"/>
      <c r="EK736" s="41"/>
      <c r="EL736" s="41"/>
      <c r="EM736" s="141"/>
      <c r="EN736" s="41"/>
      <c r="EW736" s="41"/>
      <c r="EX736" s="41"/>
    </row>
    <row r="737" spans="1:154" s="143" customFormat="1" x14ac:dyDescent="0.2">
      <c r="A737" s="41"/>
      <c r="B737" s="139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1"/>
      <c r="AG737" s="41"/>
      <c r="AH737" s="41"/>
      <c r="AI737" s="41"/>
      <c r="AJ737" s="41"/>
      <c r="AK737" s="41"/>
      <c r="AL737" s="41"/>
      <c r="AM737" s="41"/>
      <c r="AN737" s="41"/>
      <c r="AO737" s="41"/>
      <c r="AP737" s="140"/>
      <c r="AQ737" s="41"/>
      <c r="AR737" s="141"/>
      <c r="AS737" s="117"/>
      <c r="AT737" s="117"/>
      <c r="AU737" s="117"/>
      <c r="AV737" s="142"/>
      <c r="AW737" s="142"/>
      <c r="AX737" s="142"/>
      <c r="AY737" s="142"/>
      <c r="AZ737" s="142"/>
      <c r="BA737" s="142"/>
      <c r="BB737" s="142"/>
      <c r="BC737" s="142"/>
      <c r="BD737" s="142"/>
      <c r="BE737" s="142"/>
      <c r="BF737" s="142"/>
      <c r="BG737" s="142"/>
      <c r="BH737" s="142"/>
      <c r="BI737" s="142"/>
      <c r="BJ737" s="142"/>
      <c r="BK737" s="142"/>
      <c r="BL737" s="142"/>
      <c r="BM737" s="142"/>
      <c r="BN737" s="142"/>
      <c r="BO737" s="142"/>
      <c r="BP737" s="142"/>
      <c r="BQ737" s="142"/>
      <c r="BR737" s="142"/>
      <c r="BS737" s="142"/>
      <c r="BT737" s="142"/>
      <c r="BU737" s="142"/>
      <c r="BV737" s="142"/>
      <c r="BW737" s="142"/>
      <c r="BX737" s="142"/>
      <c r="BY737" s="142"/>
      <c r="BZ737" s="142"/>
      <c r="CA737" s="142"/>
      <c r="CB737" s="142"/>
      <c r="CC737" s="142"/>
      <c r="CD737" s="142"/>
      <c r="CE737" s="142"/>
      <c r="CF737" s="142"/>
      <c r="CG737" s="142"/>
      <c r="CH737" s="142"/>
      <c r="CI737" s="142"/>
      <c r="CJ737" s="142"/>
      <c r="CK737" s="142"/>
      <c r="CL737" s="142"/>
      <c r="CM737" s="142"/>
      <c r="CN737" s="142"/>
      <c r="CO737" s="142"/>
      <c r="CP737" s="142"/>
      <c r="CQ737" s="142"/>
      <c r="CR737" s="142"/>
      <c r="CS737" s="142"/>
      <c r="CT737" s="142"/>
      <c r="CU737" s="142"/>
      <c r="CV737" s="142"/>
      <c r="CW737" s="142"/>
      <c r="CX737" s="142"/>
      <c r="CY737" s="142"/>
      <c r="CZ737" s="142"/>
      <c r="DA737" s="142"/>
      <c r="DB737" s="142"/>
      <c r="DC737" s="142"/>
      <c r="DD737" s="142"/>
      <c r="DE737" s="142"/>
      <c r="DF737" s="142"/>
      <c r="DG737" s="142"/>
      <c r="DH737" s="142"/>
      <c r="DI737" s="142"/>
      <c r="DJ737" s="142"/>
      <c r="DK737" s="142"/>
      <c r="DL737" s="142"/>
      <c r="DM737" s="142"/>
      <c r="EG737" s="41"/>
      <c r="EH737" s="41"/>
      <c r="EI737" s="41"/>
      <c r="EJ737" s="41"/>
      <c r="EK737" s="41"/>
      <c r="EL737" s="41"/>
      <c r="EM737" s="141"/>
      <c r="EN737" s="41"/>
      <c r="EW737" s="41"/>
      <c r="EX737" s="41"/>
    </row>
    <row r="738" spans="1:154" s="143" customFormat="1" x14ac:dyDescent="0.2">
      <c r="A738" s="41"/>
      <c r="B738" s="139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1"/>
      <c r="AG738" s="41"/>
      <c r="AH738" s="41"/>
      <c r="AI738" s="41"/>
      <c r="AJ738" s="41"/>
      <c r="AK738" s="41"/>
      <c r="AL738" s="41"/>
      <c r="AM738" s="41"/>
      <c r="AN738" s="41"/>
      <c r="AO738" s="41"/>
      <c r="AP738" s="140"/>
      <c r="AQ738" s="41"/>
      <c r="AR738" s="141"/>
      <c r="AS738" s="117"/>
      <c r="AT738" s="117"/>
      <c r="AU738" s="117"/>
      <c r="AV738" s="142"/>
      <c r="AW738" s="142"/>
      <c r="AX738" s="142"/>
      <c r="AY738" s="142"/>
      <c r="AZ738" s="142"/>
      <c r="BA738" s="142"/>
      <c r="BB738" s="142"/>
      <c r="BC738" s="142"/>
      <c r="BD738" s="142"/>
      <c r="BE738" s="142"/>
      <c r="BF738" s="142"/>
      <c r="BG738" s="142"/>
      <c r="BH738" s="142"/>
      <c r="BI738" s="142"/>
      <c r="BJ738" s="142"/>
      <c r="BK738" s="142"/>
      <c r="BL738" s="142"/>
      <c r="BM738" s="142"/>
      <c r="BN738" s="142"/>
      <c r="BO738" s="142"/>
      <c r="BP738" s="142"/>
      <c r="BQ738" s="142"/>
      <c r="BR738" s="142"/>
      <c r="BS738" s="142"/>
      <c r="BT738" s="142"/>
      <c r="BU738" s="142"/>
      <c r="BV738" s="142"/>
      <c r="BW738" s="142"/>
      <c r="BX738" s="142"/>
      <c r="BY738" s="142"/>
      <c r="BZ738" s="142"/>
      <c r="CA738" s="142"/>
      <c r="CB738" s="142"/>
      <c r="CC738" s="142"/>
      <c r="CD738" s="142"/>
      <c r="CE738" s="142"/>
      <c r="CF738" s="142"/>
      <c r="CG738" s="142"/>
      <c r="CH738" s="142"/>
      <c r="CI738" s="142"/>
      <c r="CJ738" s="142"/>
      <c r="CK738" s="142"/>
      <c r="CL738" s="142"/>
      <c r="CM738" s="142"/>
      <c r="CN738" s="142"/>
      <c r="CO738" s="142"/>
      <c r="CP738" s="142"/>
      <c r="CQ738" s="142"/>
      <c r="CR738" s="142"/>
      <c r="CS738" s="142"/>
      <c r="CT738" s="142"/>
      <c r="CU738" s="142"/>
      <c r="CV738" s="142"/>
      <c r="CW738" s="142"/>
      <c r="CX738" s="142"/>
      <c r="CY738" s="142"/>
      <c r="CZ738" s="142"/>
      <c r="DA738" s="142"/>
      <c r="DB738" s="142"/>
      <c r="DC738" s="142"/>
      <c r="DD738" s="142"/>
      <c r="DE738" s="142"/>
      <c r="DF738" s="142"/>
      <c r="DG738" s="142"/>
      <c r="DH738" s="142"/>
      <c r="DI738" s="142"/>
      <c r="DJ738" s="142"/>
      <c r="DK738" s="142"/>
      <c r="DL738" s="142"/>
      <c r="DM738" s="142"/>
      <c r="EG738" s="41"/>
      <c r="EH738" s="41"/>
      <c r="EI738" s="41"/>
      <c r="EJ738" s="41"/>
      <c r="EK738" s="41"/>
      <c r="EL738" s="41"/>
      <c r="EM738" s="141"/>
      <c r="EN738" s="41"/>
      <c r="EW738" s="41"/>
      <c r="EX738" s="41"/>
    </row>
    <row r="739" spans="1:154" s="143" customFormat="1" x14ac:dyDescent="0.2">
      <c r="A739" s="41"/>
      <c r="B739" s="139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1"/>
      <c r="AG739" s="41"/>
      <c r="AH739" s="41"/>
      <c r="AI739" s="41"/>
      <c r="AJ739" s="41"/>
      <c r="AK739" s="41"/>
      <c r="AL739" s="41"/>
      <c r="AM739" s="41"/>
      <c r="AN739" s="41"/>
      <c r="AO739" s="41"/>
      <c r="AP739" s="140"/>
      <c r="AQ739" s="41"/>
      <c r="AR739" s="141"/>
      <c r="AS739" s="117"/>
      <c r="AT739" s="117"/>
      <c r="AU739" s="117"/>
      <c r="AV739" s="142"/>
      <c r="AW739" s="142"/>
      <c r="AX739" s="142"/>
      <c r="AY739" s="142"/>
      <c r="AZ739" s="142"/>
      <c r="BA739" s="142"/>
      <c r="BB739" s="142"/>
      <c r="BC739" s="142"/>
      <c r="BD739" s="142"/>
      <c r="BE739" s="142"/>
      <c r="BF739" s="142"/>
      <c r="BG739" s="142"/>
      <c r="BH739" s="142"/>
      <c r="BI739" s="142"/>
      <c r="BJ739" s="142"/>
      <c r="BK739" s="142"/>
      <c r="BL739" s="142"/>
      <c r="BM739" s="142"/>
      <c r="BN739" s="142"/>
      <c r="BO739" s="142"/>
      <c r="BP739" s="142"/>
      <c r="BQ739" s="142"/>
      <c r="BR739" s="142"/>
      <c r="BS739" s="142"/>
      <c r="BT739" s="142"/>
      <c r="BU739" s="142"/>
      <c r="BV739" s="142"/>
      <c r="BW739" s="142"/>
      <c r="BX739" s="142"/>
      <c r="BY739" s="142"/>
      <c r="BZ739" s="142"/>
      <c r="CA739" s="142"/>
      <c r="CB739" s="142"/>
      <c r="CC739" s="142"/>
      <c r="CD739" s="142"/>
      <c r="CE739" s="142"/>
      <c r="CF739" s="142"/>
      <c r="CG739" s="142"/>
      <c r="CH739" s="142"/>
      <c r="CI739" s="142"/>
      <c r="CJ739" s="142"/>
      <c r="CK739" s="142"/>
      <c r="CL739" s="142"/>
      <c r="CM739" s="142"/>
      <c r="CN739" s="142"/>
      <c r="CO739" s="142"/>
      <c r="CP739" s="142"/>
      <c r="CQ739" s="142"/>
      <c r="CR739" s="142"/>
      <c r="CS739" s="142"/>
      <c r="CT739" s="142"/>
      <c r="CU739" s="142"/>
      <c r="CV739" s="142"/>
      <c r="CW739" s="142"/>
      <c r="CX739" s="142"/>
      <c r="CY739" s="142"/>
      <c r="CZ739" s="142"/>
      <c r="DA739" s="142"/>
      <c r="DB739" s="142"/>
      <c r="DC739" s="142"/>
      <c r="DD739" s="142"/>
      <c r="DE739" s="142"/>
      <c r="DF739" s="142"/>
      <c r="DG739" s="142"/>
      <c r="DH739" s="142"/>
      <c r="DI739" s="142"/>
      <c r="DJ739" s="142"/>
      <c r="DK739" s="142"/>
      <c r="DL739" s="142"/>
      <c r="DM739" s="142"/>
      <c r="EG739" s="41"/>
      <c r="EH739" s="41"/>
      <c r="EI739" s="41"/>
      <c r="EJ739" s="41"/>
      <c r="EK739" s="41"/>
      <c r="EL739" s="41"/>
      <c r="EM739" s="141"/>
      <c r="EN739" s="41"/>
      <c r="EW739" s="41"/>
      <c r="EX739" s="41"/>
    </row>
    <row r="740" spans="1:154" s="143" customFormat="1" x14ac:dyDescent="0.2">
      <c r="A740" s="41"/>
      <c r="B740" s="139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1"/>
      <c r="AG740" s="41"/>
      <c r="AH740" s="41"/>
      <c r="AI740" s="41"/>
      <c r="AJ740" s="41"/>
      <c r="AK740" s="41"/>
      <c r="AL740" s="41"/>
      <c r="AM740" s="41"/>
      <c r="AN740" s="41"/>
      <c r="AO740" s="41"/>
      <c r="AP740" s="140"/>
      <c r="AQ740" s="41"/>
      <c r="AR740" s="141"/>
      <c r="AS740" s="117"/>
      <c r="AT740" s="117"/>
      <c r="AU740" s="117"/>
      <c r="AV740" s="142"/>
      <c r="AW740" s="142"/>
      <c r="AX740" s="142"/>
      <c r="AY740" s="142"/>
      <c r="AZ740" s="142"/>
      <c r="BA740" s="142"/>
      <c r="BB740" s="142"/>
      <c r="BC740" s="142"/>
      <c r="BD740" s="142"/>
      <c r="BE740" s="142"/>
      <c r="BF740" s="142"/>
      <c r="BG740" s="142"/>
      <c r="BH740" s="142"/>
      <c r="BI740" s="142"/>
      <c r="BJ740" s="142"/>
      <c r="BK740" s="142"/>
      <c r="BL740" s="142"/>
      <c r="BM740" s="142"/>
      <c r="BN740" s="142"/>
      <c r="BO740" s="142"/>
      <c r="BP740" s="142"/>
      <c r="BQ740" s="142"/>
      <c r="BR740" s="142"/>
      <c r="BS740" s="142"/>
      <c r="BT740" s="142"/>
      <c r="BU740" s="142"/>
      <c r="BV740" s="142"/>
      <c r="BW740" s="142"/>
      <c r="BX740" s="142"/>
      <c r="BY740" s="142"/>
      <c r="BZ740" s="142"/>
      <c r="CA740" s="142"/>
      <c r="CB740" s="142"/>
      <c r="CC740" s="142"/>
      <c r="CD740" s="142"/>
      <c r="CE740" s="142"/>
      <c r="CF740" s="142"/>
      <c r="CG740" s="142"/>
      <c r="CH740" s="142"/>
      <c r="CI740" s="142"/>
      <c r="CJ740" s="142"/>
      <c r="CK740" s="142"/>
      <c r="CL740" s="142"/>
      <c r="CM740" s="142"/>
      <c r="CN740" s="142"/>
      <c r="CO740" s="142"/>
      <c r="CP740" s="142"/>
      <c r="CQ740" s="142"/>
      <c r="CR740" s="142"/>
      <c r="CS740" s="142"/>
      <c r="CT740" s="142"/>
      <c r="CU740" s="142"/>
      <c r="CV740" s="142"/>
      <c r="CW740" s="142"/>
      <c r="CX740" s="142"/>
      <c r="CY740" s="142"/>
      <c r="CZ740" s="142"/>
      <c r="DA740" s="142"/>
      <c r="DB740" s="142"/>
      <c r="DC740" s="142"/>
      <c r="DD740" s="142"/>
      <c r="DE740" s="142"/>
      <c r="DF740" s="142"/>
      <c r="DG740" s="142"/>
      <c r="DH740" s="142"/>
      <c r="DI740" s="142"/>
      <c r="DJ740" s="142"/>
      <c r="DK740" s="142"/>
      <c r="DL740" s="142"/>
      <c r="DM740" s="142"/>
      <c r="EG740" s="41"/>
      <c r="EH740" s="41"/>
      <c r="EI740" s="41"/>
      <c r="EJ740" s="41"/>
      <c r="EK740" s="41"/>
      <c r="EL740" s="41"/>
      <c r="EM740" s="141"/>
      <c r="EN740" s="41"/>
      <c r="EW740" s="41"/>
      <c r="EX740" s="41"/>
    </row>
    <row r="741" spans="1:154" s="143" customFormat="1" x14ac:dyDescent="0.2">
      <c r="A741" s="41"/>
      <c r="B741" s="139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1"/>
      <c r="AG741" s="41"/>
      <c r="AH741" s="41"/>
      <c r="AI741" s="41"/>
      <c r="AJ741" s="41"/>
      <c r="AK741" s="41"/>
      <c r="AL741" s="41"/>
      <c r="AM741" s="41"/>
      <c r="AN741" s="41"/>
      <c r="AO741" s="41"/>
      <c r="AP741" s="140"/>
      <c r="AQ741" s="41"/>
      <c r="AR741" s="141"/>
      <c r="AS741" s="117"/>
      <c r="AT741" s="117"/>
      <c r="AU741" s="117"/>
      <c r="AV741" s="142"/>
      <c r="AW741" s="142"/>
      <c r="AX741" s="142"/>
      <c r="AY741" s="142"/>
      <c r="AZ741" s="142"/>
      <c r="BA741" s="142"/>
      <c r="BB741" s="142"/>
      <c r="BC741" s="142"/>
      <c r="BD741" s="142"/>
      <c r="BE741" s="142"/>
      <c r="BF741" s="142"/>
      <c r="BG741" s="142"/>
      <c r="BH741" s="142"/>
      <c r="BI741" s="142"/>
      <c r="BJ741" s="142"/>
      <c r="BK741" s="142"/>
      <c r="BL741" s="142"/>
      <c r="BM741" s="142"/>
      <c r="BN741" s="142"/>
      <c r="BO741" s="142"/>
      <c r="BP741" s="142"/>
      <c r="BQ741" s="142"/>
      <c r="BR741" s="142"/>
      <c r="BS741" s="142"/>
      <c r="BT741" s="142"/>
      <c r="BU741" s="142"/>
      <c r="BV741" s="142"/>
      <c r="BW741" s="142"/>
      <c r="BX741" s="142"/>
      <c r="BY741" s="142"/>
      <c r="BZ741" s="142"/>
      <c r="CA741" s="142"/>
      <c r="CB741" s="142"/>
      <c r="CC741" s="142"/>
      <c r="CD741" s="142"/>
      <c r="CE741" s="142"/>
      <c r="CF741" s="142"/>
      <c r="CG741" s="142"/>
      <c r="CH741" s="142"/>
      <c r="CI741" s="142"/>
      <c r="CJ741" s="142"/>
      <c r="CK741" s="142"/>
      <c r="CL741" s="142"/>
      <c r="CM741" s="142"/>
      <c r="CN741" s="142"/>
      <c r="CO741" s="142"/>
      <c r="CP741" s="142"/>
      <c r="CQ741" s="142"/>
      <c r="CR741" s="142"/>
      <c r="CS741" s="142"/>
      <c r="CT741" s="142"/>
      <c r="CU741" s="142"/>
      <c r="CV741" s="142"/>
      <c r="CW741" s="142"/>
      <c r="CX741" s="142"/>
      <c r="CY741" s="142"/>
      <c r="CZ741" s="142"/>
      <c r="DA741" s="142"/>
      <c r="DB741" s="142"/>
      <c r="DC741" s="142"/>
      <c r="DD741" s="142"/>
      <c r="DE741" s="142"/>
      <c r="DF741" s="142"/>
      <c r="DG741" s="142"/>
      <c r="DH741" s="142"/>
      <c r="DI741" s="142"/>
      <c r="DJ741" s="142"/>
      <c r="DK741" s="142"/>
      <c r="DL741" s="142"/>
      <c r="DM741" s="142"/>
      <c r="EG741" s="41"/>
      <c r="EH741" s="41"/>
      <c r="EI741" s="41"/>
      <c r="EJ741" s="41"/>
      <c r="EK741" s="41"/>
      <c r="EL741" s="41"/>
      <c r="EM741" s="141"/>
      <c r="EN741" s="41"/>
      <c r="EW741" s="41"/>
      <c r="EX741" s="41"/>
    </row>
    <row r="742" spans="1:154" s="143" customFormat="1" x14ac:dyDescent="0.2">
      <c r="A742" s="41"/>
      <c r="B742" s="139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1"/>
      <c r="AG742" s="41"/>
      <c r="AH742" s="41"/>
      <c r="AI742" s="41"/>
      <c r="AJ742" s="41"/>
      <c r="AK742" s="41"/>
      <c r="AL742" s="41"/>
      <c r="AM742" s="41"/>
      <c r="AN742" s="41"/>
      <c r="AO742" s="41"/>
      <c r="AP742" s="140"/>
      <c r="AQ742" s="41"/>
      <c r="AR742" s="141"/>
      <c r="AS742" s="117"/>
      <c r="AT742" s="117"/>
      <c r="AU742" s="117"/>
      <c r="AV742" s="142"/>
      <c r="AW742" s="142"/>
      <c r="AX742" s="142"/>
      <c r="AY742" s="142"/>
      <c r="AZ742" s="142"/>
      <c r="BA742" s="142"/>
      <c r="BB742" s="142"/>
      <c r="BC742" s="142"/>
      <c r="BD742" s="142"/>
      <c r="BE742" s="142"/>
      <c r="BF742" s="142"/>
      <c r="BG742" s="142"/>
      <c r="BH742" s="142"/>
      <c r="BI742" s="142"/>
      <c r="BJ742" s="142"/>
      <c r="BK742" s="142"/>
      <c r="BL742" s="142"/>
      <c r="BM742" s="142"/>
      <c r="BN742" s="142"/>
      <c r="BO742" s="142"/>
      <c r="BP742" s="142"/>
      <c r="BQ742" s="142"/>
      <c r="BR742" s="142"/>
      <c r="BS742" s="142"/>
      <c r="BT742" s="142"/>
      <c r="BU742" s="142"/>
      <c r="BV742" s="142"/>
      <c r="BW742" s="142"/>
      <c r="BX742" s="142"/>
      <c r="BY742" s="142"/>
      <c r="BZ742" s="142"/>
      <c r="CA742" s="142"/>
      <c r="CB742" s="142"/>
      <c r="CC742" s="142"/>
      <c r="CD742" s="142"/>
      <c r="CE742" s="142"/>
      <c r="CF742" s="142"/>
      <c r="CG742" s="142"/>
      <c r="CH742" s="142"/>
      <c r="CI742" s="142"/>
      <c r="CJ742" s="142"/>
      <c r="CK742" s="142"/>
      <c r="CL742" s="142"/>
      <c r="CM742" s="142"/>
      <c r="CN742" s="142"/>
      <c r="CO742" s="142"/>
      <c r="CP742" s="142"/>
      <c r="CQ742" s="142"/>
      <c r="CR742" s="142"/>
      <c r="CS742" s="142"/>
      <c r="CT742" s="142"/>
      <c r="CU742" s="142"/>
      <c r="CV742" s="142"/>
      <c r="CW742" s="142"/>
      <c r="CX742" s="142"/>
      <c r="CY742" s="142"/>
      <c r="CZ742" s="142"/>
      <c r="DA742" s="142"/>
      <c r="DB742" s="142"/>
      <c r="DC742" s="142"/>
      <c r="DD742" s="142"/>
      <c r="DE742" s="142"/>
      <c r="DF742" s="142"/>
      <c r="DG742" s="142"/>
      <c r="DH742" s="142"/>
      <c r="DI742" s="142"/>
      <c r="DJ742" s="142"/>
      <c r="DK742" s="142"/>
      <c r="DL742" s="142"/>
      <c r="DM742" s="142"/>
      <c r="EG742" s="41"/>
      <c r="EH742" s="41"/>
      <c r="EI742" s="41"/>
      <c r="EJ742" s="41"/>
      <c r="EK742" s="41"/>
      <c r="EL742" s="41"/>
      <c r="EM742" s="141"/>
      <c r="EN742" s="41"/>
      <c r="EW742" s="41"/>
      <c r="EX742" s="41"/>
    </row>
    <row r="743" spans="1:154" s="143" customFormat="1" x14ac:dyDescent="0.2">
      <c r="A743" s="41"/>
      <c r="B743" s="139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1"/>
      <c r="AG743" s="41"/>
      <c r="AH743" s="41"/>
      <c r="AI743" s="41"/>
      <c r="AJ743" s="41"/>
      <c r="AK743" s="41"/>
      <c r="AL743" s="41"/>
      <c r="AM743" s="41"/>
      <c r="AN743" s="41"/>
      <c r="AO743" s="41"/>
      <c r="AP743" s="140"/>
      <c r="AQ743" s="41"/>
      <c r="AR743" s="141"/>
      <c r="AS743" s="117"/>
      <c r="AT743" s="117"/>
      <c r="AU743" s="117"/>
      <c r="AV743" s="142"/>
      <c r="AW743" s="142"/>
      <c r="AX743" s="142"/>
      <c r="AY743" s="142"/>
      <c r="AZ743" s="142"/>
      <c r="BA743" s="142"/>
      <c r="BB743" s="142"/>
      <c r="BC743" s="142"/>
      <c r="BD743" s="142"/>
      <c r="BE743" s="142"/>
      <c r="BF743" s="142"/>
      <c r="BG743" s="142"/>
      <c r="BH743" s="142"/>
      <c r="BI743" s="142"/>
      <c r="BJ743" s="142"/>
      <c r="BK743" s="142"/>
      <c r="BL743" s="142"/>
      <c r="BM743" s="142"/>
      <c r="BN743" s="142"/>
      <c r="BO743" s="142"/>
      <c r="BP743" s="142"/>
      <c r="BQ743" s="142"/>
      <c r="BR743" s="142"/>
      <c r="BS743" s="142"/>
      <c r="BT743" s="142"/>
      <c r="BU743" s="142"/>
      <c r="BV743" s="142"/>
      <c r="BW743" s="142"/>
      <c r="BX743" s="142"/>
      <c r="BY743" s="142"/>
      <c r="BZ743" s="142"/>
      <c r="CA743" s="142"/>
      <c r="CB743" s="142"/>
      <c r="CC743" s="142"/>
      <c r="CD743" s="142"/>
      <c r="CE743" s="142"/>
      <c r="CF743" s="142"/>
      <c r="CG743" s="142"/>
      <c r="CH743" s="142"/>
      <c r="CI743" s="142"/>
      <c r="CJ743" s="142"/>
      <c r="CK743" s="142"/>
      <c r="CL743" s="142"/>
      <c r="CM743" s="142"/>
      <c r="CN743" s="142"/>
      <c r="CO743" s="142"/>
      <c r="CP743" s="142"/>
      <c r="CQ743" s="142"/>
      <c r="CR743" s="142"/>
      <c r="CS743" s="142"/>
      <c r="CT743" s="142"/>
      <c r="CU743" s="142"/>
      <c r="CV743" s="142"/>
      <c r="CW743" s="142"/>
      <c r="CX743" s="142"/>
      <c r="CY743" s="142"/>
      <c r="CZ743" s="142"/>
      <c r="DA743" s="142"/>
      <c r="DB743" s="142"/>
      <c r="DC743" s="142"/>
      <c r="DD743" s="142"/>
      <c r="DE743" s="142"/>
      <c r="DF743" s="142"/>
      <c r="DG743" s="142"/>
      <c r="DH743" s="142"/>
      <c r="DI743" s="142"/>
      <c r="DJ743" s="142"/>
      <c r="DK743" s="142"/>
      <c r="DL743" s="142"/>
      <c r="DM743" s="142"/>
      <c r="EG743" s="41"/>
      <c r="EH743" s="41"/>
      <c r="EI743" s="41"/>
      <c r="EJ743" s="41"/>
      <c r="EK743" s="41"/>
      <c r="EL743" s="41"/>
      <c r="EM743" s="141"/>
      <c r="EN743" s="41"/>
      <c r="EW743" s="41"/>
      <c r="EX743" s="41"/>
    </row>
    <row r="744" spans="1:154" s="143" customFormat="1" x14ac:dyDescent="0.2">
      <c r="A744" s="41"/>
      <c r="B744" s="139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  <c r="AP744" s="140"/>
      <c r="AQ744" s="41"/>
      <c r="AR744" s="141"/>
      <c r="AS744" s="117"/>
      <c r="AT744" s="117"/>
      <c r="AU744" s="117"/>
      <c r="AV744" s="142"/>
      <c r="AW744" s="142"/>
      <c r="AX744" s="142"/>
      <c r="AY744" s="142"/>
      <c r="AZ744" s="142"/>
      <c r="BA744" s="142"/>
      <c r="BB744" s="142"/>
      <c r="BC744" s="142"/>
      <c r="BD744" s="142"/>
      <c r="BE744" s="142"/>
      <c r="BF744" s="142"/>
      <c r="BG744" s="142"/>
      <c r="BH744" s="142"/>
      <c r="BI744" s="142"/>
      <c r="BJ744" s="142"/>
      <c r="BK744" s="142"/>
      <c r="BL744" s="142"/>
      <c r="BM744" s="142"/>
      <c r="BN744" s="142"/>
      <c r="BO744" s="142"/>
      <c r="BP744" s="142"/>
      <c r="BQ744" s="142"/>
      <c r="BR744" s="142"/>
      <c r="BS744" s="142"/>
      <c r="BT744" s="142"/>
      <c r="BU744" s="142"/>
      <c r="BV744" s="142"/>
      <c r="BW744" s="142"/>
      <c r="BX744" s="142"/>
      <c r="BY744" s="142"/>
      <c r="BZ744" s="142"/>
      <c r="CA744" s="142"/>
      <c r="CB744" s="142"/>
      <c r="CC744" s="142"/>
      <c r="CD744" s="142"/>
      <c r="CE744" s="142"/>
      <c r="CF744" s="142"/>
      <c r="CG744" s="142"/>
      <c r="CH744" s="142"/>
      <c r="CI744" s="142"/>
      <c r="CJ744" s="142"/>
      <c r="CK744" s="142"/>
      <c r="CL744" s="142"/>
      <c r="CM744" s="142"/>
      <c r="CN744" s="142"/>
      <c r="CO744" s="142"/>
      <c r="CP744" s="142"/>
      <c r="CQ744" s="142"/>
      <c r="CR744" s="142"/>
      <c r="CS744" s="142"/>
      <c r="CT744" s="142"/>
      <c r="CU744" s="142"/>
      <c r="CV744" s="142"/>
      <c r="CW744" s="142"/>
      <c r="CX744" s="142"/>
      <c r="CY744" s="142"/>
      <c r="CZ744" s="142"/>
      <c r="DA744" s="142"/>
      <c r="DB744" s="142"/>
      <c r="DC744" s="142"/>
      <c r="DD744" s="142"/>
      <c r="DE744" s="142"/>
      <c r="DF744" s="142"/>
      <c r="DG744" s="142"/>
      <c r="DH744" s="142"/>
      <c r="DI744" s="142"/>
      <c r="DJ744" s="142"/>
      <c r="DK744" s="142"/>
      <c r="DL744" s="142"/>
      <c r="DM744" s="142"/>
      <c r="EG744" s="41"/>
      <c r="EH744" s="41"/>
      <c r="EI744" s="41"/>
      <c r="EJ744" s="41"/>
      <c r="EK744" s="41"/>
      <c r="EL744" s="41"/>
      <c r="EM744" s="141"/>
      <c r="EN744" s="41"/>
      <c r="EW744" s="41"/>
      <c r="EX744" s="41"/>
    </row>
    <row r="745" spans="1:154" s="143" customFormat="1" x14ac:dyDescent="0.2">
      <c r="A745" s="41"/>
      <c r="B745" s="139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1"/>
      <c r="AG745" s="41"/>
      <c r="AH745" s="41"/>
      <c r="AI745" s="41"/>
      <c r="AJ745" s="41"/>
      <c r="AK745" s="41"/>
      <c r="AL745" s="41"/>
      <c r="AM745" s="41"/>
      <c r="AN745" s="41"/>
      <c r="AO745" s="41"/>
      <c r="AP745" s="140"/>
      <c r="AQ745" s="41"/>
      <c r="AR745" s="141"/>
      <c r="AS745" s="117"/>
      <c r="AT745" s="117"/>
      <c r="AU745" s="117"/>
      <c r="AV745" s="142"/>
      <c r="AW745" s="142"/>
      <c r="AX745" s="142"/>
      <c r="AY745" s="142"/>
      <c r="AZ745" s="142"/>
      <c r="BA745" s="142"/>
      <c r="BB745" s="142"/>
      <c r="BC745" s="142"/>
      <c r="BD745" s="142"/>
      <c r="BE745" s="142"/>
      <c r="BF745" s="142"/>
      <c r="BG745" s="142"/>
      <c r="BH745" s="142"/>
      <c r="BI745" s="142"/>
      <c r="BJ745" s="142"/>
      <c r="BK745" s="142"/>
      <c r="BL745" s="142"/>
      <c r="BM745" s="142"/>
      <c r="BN745" s="142"/>
      <c r="BO745" s="142"/>
      <c r="BP745" s="142"/>
      <c r="BQ745" s="142"/>
      <c r="BR745" s="142"/>
      <c r="BS745" s="142"/>
      <c r="BT745" s="142"/>
      <c r="BU745" s="142"/>
      <c r="BV745" s="142"/>
      <c r="BW745" s="142"/>
      <c r="BX745" s="142"/>
      <c r="BY745" s="142"/>
      <c r="BZ745" s="142"/>
      <c r="CA745" s="142"/>
      <c r="CB745" s="142"/>
      <c r="CC745" s="142"/>
      <c r="CD745" s="142"/>
      <c r="CE745" s="142"/>
      <c r="CF745" s="142"/>
      <c r="CG745" s="142"/>
      <c r="CH745" s="142"/>
      <c r="CI745" s="142"/>
      <c r="CJ745" s="142"/>
      <c r="CK745" s="142"/>
      <c r="CL745" s="142"/>
      <c r="CM745" s="142"/>
      <c r="CN745" s="142"/>
      <c r="CO745" s="142"/>
      <c r="CP745" s="142"/>
      <c r="CQ745" s="142"/>
      <c r="CR745" s="142"/>
      <c r="CS745" s="142"/>
      <c r="CT745" s="142"/>
      <c r="CU745" s="142"/>
      <c r="CV745" s="142"/>
      <c r="CW745" s="142"/>
      <c r="CX745" s="142"/>
      <c r="CY745" s="142"/>
      <c r="CZ745" s="142"/>
      <c r="DA745" s="142"/>
      <c r="DB745" s="142"/>
      <c r="DC745" s="142"/>
      <c r="DD745" s="142"/>
      <c r="DE745" s="142"/>
      <c r="DF745" s="142"/>
      <c r="DG745" s="142"/>
      <c r="DH745" s="142"/>
      <c r="DI745" s="142"/>
      <c r="DJ745" s="142"/>
      <c r="DK745" s="142"/>
      <c r="DL745" s="142"/>
      <c r="DM745" s="142"/>
      <c r="EG745" s="41"/>
      <c r="EH745" s="41"/>
      <c r="EI745" s="41"/>
      <c r="EJ745" s="41"/>
      <c r="EK745" s="41"/>
      <c r="EL745" s="41"/>
      <c r="EM745" s="141"/>
      <c r="EN745" s="41"/>
      <c r="EW745" s="41"/>
      <c r="EX745" s="41"/>
    </row>
    <row r="746" spans="1:154" s="143" customFormat="1" x14ac:dyDescent="0.2">
      <c r="A746" s="41"/>
      <c r="B746" s="139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1"/>
      <c r="AG746" s="41"/>
      <c r="AH746" s="41"/>
      <c r="AI746" s="41"/>
      <c r="AJ746" s="41"/>
      <c r="AK746" s="41"/>
      <c r="AL746" s="41"/>
      <c r="AM746" s="41"/>
      <c r="AN746" s="41"/>
      <c r="AO746" s="41"/>
      <c r="AP746" s="140"/>
      <c r="AQ746" s="41"/>
      <c r="AR746" s="141"/>
      <c r="AS746" s="117"/>
      <c r="AT746" s="117"/>
      <c r="AU746" s="117"/>
      <c r="AV746" s="142"/>
      <c r="AW746" s="142"/>
      <c r="AX746" s="142"/>
      <c r="AY746" s="142"/>
      <c r="AZ746" s="142"/>
      <c r="BA746" s="142"/>
      <c r="BB746" s="142"/>
      <c r="BC746" s="142"/>
      <c r="BD746" s="142"/>
      <c r="BE746" s="142"/>
      <c r="BF746" s="142"/>
      <c r="BG746" s="142"/>
      <c r="BH746" s="142"/>
      <c r="BI746" s="142"/>
      <c r="BJ746" s="142"/>
      <c r="BK746" s="142"/>
      <c r="BL746" s="142"/>
      <c r="BM746" s="142"/>
      <c r="BN746" s="142"/>
      <c r="BO746" s="142"/>
      <c r="BP746" s="142"/>
      <c r="BQ746" s="142"/>
      <c r="BR746" s="142"/>
      <c r="BS746" s="142"/>
      <c r="BT746" s="142"/>
      <c r="BU746" s="142"/>
      <c r="BV746" s="142"/>
      <c r="BW746" s="142"/>
      <c r="BX746" s="142"/>
      <c r="BY746" s="142"/>
      <c r="BZ746" s="142"/>
      <c r="CA746" s="142"/>
      <c r="CB746" s="142"/>
      <c r="CC746" s="142"/>
      <c r="CD746" s="142"/>
      <c r="CE746" s="142"/>
      <c r="CF746" s="142"/>
      <c r="CG746" s="142"/>
      <c r="CH746" s="142"/>
      <c r="CI746" s="142"/>
      <c r="CJ746" s="142"/>
      <c r="CK746" s="142"/>
      <c r="CL746" s="142"/>
      <c r="CM746" s="142"/>
      <c r="CN746" s="142"/>
      <c r="CO746" s="142"/>
      <c r="CP746" s="142"/>
      <c r="CQ746" s="142"/>
      <c r="CR746" s="142"/>
      <c r="CS746" s="142"/>
      <c r="CT746" s="142"/>
      <c r="CU746" s="142"/>
      <c r="CV746" s="142"/>
      <c r="CW746" s="142"/>
      <c r="CX746" s="142"/>
      <c r="CY746" s="142"/>
      <c r="CZ746" s="142"/>
      <c r="DA746" s="142"/>
      <c r="DB746" s="142"/>
      <c r="DC746" s="142"/>
      <c r="DD746" s="142"/>
      <c r="DE746" s="142"/>
      <c r="DF746" s="142"/>
      <c r="DG746" s="142"/>
      <c r="DH746" s="142"/>
      <c r="DI746" s="142"/>
      <c r="DJ746" s="142"/>
      <c r="DK746" s="142"/>
      <c r="DL746" s="142"/>
      <c r="DM746" s="142"/>
      <c r="EG746" s="41"/>
      <c r="EH746" s="41"/>
      <c r="EI746" s="41"/>
      <c r="EJ746" s="41"/>
      <c r="EK746" s="41"/>
      <c r="EL746" s="41"/>
      <c r="EM746" s="141"/>
      <c r="EN746" s="41"/>
      <c r="EW746" s="41"/>
      <c r="EX746" s="41"/>
    </row>
    <row r="747" spans="1:154" s="143" customFormat="1" x14ac:dyDescent="0.2">
      <c r="A747" s="41"/>
      <c r="B747" s="139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1"/>
      <c r="AG747" s="41"/>
      <c r="AH747" s="41"/>
      <c r="AI747" s="41"/>
      <c r="AJ747" s="41"/>
      <c r="AK747" s="41"/>
      <c r="AL747" s="41"/>
      <c r="AM747" s="41"/>
      <c r="AN747" s="41"/>
      <c r="AO747" s="41"/>
      <c r="AP747" s="140"/>
      <c r="AQ747" s="41"/>
      <c r="AR747" s="141"/>
      <c r="AS747" s="117"/>
      <c r="AT747" s="117"/>
      <c r="AU747" s="117"/>
      <c r="AV747" s="142"/>
      <c r="AW747" s="142"/>
      <c r="AX747" s="142"/>
      <c r="AY747" s="142"/>
      <c r="AZ747" s="142"/>
      <c r="BA747" s="142"/>
      <c r="BB747" s="142"/>
      <c r="BC747" s="142"/>
      <c r="BD747" s="142"/>
      <c r="BE747" s="142"/>
      <c r="BF747" s="142"/>
      <c r="BG747" s="142"/>
      <c r="BH747" s="142"/>
      <c r="BI747" s="142"/>
      <c r="BJ747" s="142"/>
      <c r="BK747" s="142"/>
      <c r="BL747" s="142"/>
      <c r="BM747" s="142"/>
      <c r="BN747" s="142"/>
      <c r="BO747" s="142"/>
      <c r="BP747" s="142"/>
      <c r="BQ747" s="142"/>
      <c r="BR747" s="142"/>
      <c r="BS747" s="142"/>
      <c r="BT747" s="142"/>
      <c r="BU747" s="142"/>
      <c r="BV747" s="142"/>
      <c r="BW747" s="142"/>
      <c r="BX747" s="142"/>
      <c r="BY747" s="142"/>
      <c r="BZ747" s="142"/>
      <c r="CA747" s="142"/>
      <c r="CB747" s="142"/>
      <c r="CC747" s="142"/>
      <c r="CD747" s="142"/>
      <c r="CE747" s="142"/>
      <c r="CF747" s="142"/>
      <c r="CG747" s="142"/>
      <c r="CH747" s="142"/>
      <c r="CI747" s="142"/>
      <c r="CJ747" s="142"/>
      <c r="CK747" s="142"/>
      <c r="CL747" s="142"/>
      <c r="CM747" s="142"/>
      <c r="CN747" s="142"/>
      <c r="CO747" s="142"/>
      <c r="CP747" s="142"/>
      <c r="CQ747" s="142"/>
      <c r="CR747" s="142"/>
      <c r="CS747" s="142"/>
      <c r="CT747" s="142"/>
      <c r="CU747" s="142"/>
      <c r="CV747" s="142"/>
      <c r="CW747" s="142"/>
      <c r="CX747" s="142"/>
      <c r="CY747" s="142"/>
      <c r="CZ747" s="142"/>
      <c r="DA747" s="142"/>
      <c r="DB747" s="142"/>
      <c r="DC747" s="142"/>
      <c r="DD747" s="142"/>
      <c r="DE747" s="142"/>
      <c r="DF747" s="142"/>
      <c r="DG747" s="142"/>
      <c r="DH747" s="142"/>
      <c r="DI747" s="142"/>
      <c r="DJ747" s="142"/>
      <c r="DK747" s="142"/>
      <c r="DL747" s="142"/>
      <c r="DM747" s="142"/>
      <c r="EG747" s="41"/>
      <c r="EH747" s="41"/>
      <c r="EI747" s="41"/>
      <c r="EJ747" s="41"/>
      <c r="EK747" s="41"/>
      <c r="EL747" s="41"/>
      <c r="EM747" s="141"/>
      <c r="EN747" s="41"/>
      <c r="EW747" s="41"/>
      <c r="EX747" s="41"/>
    </row>
    <row r="748" spans="1:154" s="143" customFormat="1" x14ac:dyDescent="0.2">
      <c r="A748" s="41"/>
      <c r="B748" s="139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1"/>
      <c r="AG748" s="41"/>
      <c r="AH748" s="41"/>
      <c r="AI748" s="41"/>
      <c r="AJ748" s="41"/>
      <c r="AK748" s="41"/>
      <c r="AL748" s="41"/>
      <c r="AM748" s="41"/>
      <c r="AN748" s="41"/>
      <c r="AO748" s="41"/>
      <c r="AP748" s="140"/>
      <c r="AQ748" s="41"/>
      <c r="AR748" s="141"/>
      <c r="AS748" s="117"/>
      <c r="AT748" s="117"/>
      <c r="AU748" s="117"/>
      <c r="AV748" s="142"/>
      <c r="AW748" s="142"/>
      <c r="AX748" s="142"/>
      <c r="AY748" s="142"/>
      <c r="AZ748" s="142"/>
      <c r="BA748" s="142"/>
      <c r="BB748" s="142"/>
      <c r="BC748" s="142"/>
      <c r="BD748" s="142"/>
      <c r="BE748" s="142"/>
      <c r="BF748" s="142"/>
      <c r="BG748" s="142"/>
      <c r="BH748" s="142"/>
      <c r="BI748" s="142"/>
      <c r="BJ748" s="142"/>
      <c r="BK748" s="142"/>
      <c r="BL748" s="142"/>
      <c r="BM748" s="142"/>
      <c r="BN748" s="142"/>
      <c r="BO748" s="142"/>
      <c r="BP748" s="142"/>
      <c r="BQ748" s="142"/>
      <c r="BR748" s="142"/>
      <c r="BS748" s="142"/>
      <c r="BT748" s="142"/>
      <c r="BU748" s="142"/>
      <c r="BV748" s="142"/>
      <c r="BW748" s="142"/>
      <c r="BX748" s="142"/>
      <c r="BY748" s="142"/>
      <c r="BZ748" s="142"/>
      <c r="CA748" s="142"/>
      <c r="CB748" s="142"/>
      <c r="CC748" s="142"/>
      <c r="CD748" s="142"/>
      <c r="CE748" s="142"/>
      <c r="CF748" s="142"/>
      <c r="CG748" s="142"/>
      <c r="CH748" s="142"/>
      <c r="CI748" s="142"/>
      <c r="CJ748" s="142"/>
      <c r="CK748" s="142"/>
      <c r="CL748" s="142"/>
      <c r="CM748" s="142"/>
      <c r="CN748" s="142"/>
      <c r="CO748" s="142"/>
      <c r="CP748" s="142"/>
      <c r="CQ748" s="142"/>
      <c r="CR748" s="142"/>
      <c r="CS748" s="142"/>
      <c r="CT748" s="142"/>
      <c r="CU748" s="142"/>
      <c r="CV748" s="142"/>
      <c r="CW748" s="142"/>
      <c r="CX748" s="142"/>
      <c r="CY748" s="142"/>
      <c r="CZ748" s="142"/>
      <c r="DA748" s="142"/>
      <c r="DB748" s="142"/>
      <c r="DC748" s="142"/>
      <c r="DD748" s="142"/>
      <c r="DE748" s="142"/>
      <c r="DF748" s="142"/>
      <c r="DG748" s="142"/>
      <c r="DH748" s="142"/>
      <c r="DI748" s="142"/>
      <c r="DJ748" s="142"/>
      <c r="DK748" s="142"/>
      <c r="DL748" s="142"/>
      <c r="DM748" s="142"/>
      <c r="EG748" s="41"/>
      <c r="EH748" s="41"/>
      <c r="EI748" s="41"/>
      <c r="EJ748" s="41"/>
      <c r="EK748" s="41"/>
      <c r="EL748" s="41"/>
      <c r="EM748" s="141"/>
      <c r="EN748" s="41"/>
      <c r="EW748" s="41"/>
      <c r="EX748" s="41"/>
    </row>
    <row r="749" spans="1:154" s="143" customFormat="1" x14ac:dyDescent="0.2">
      <c r="A749" s="41"/>
      <c r="B749" s="139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1"/>
      <c r="AG749" s="41"/>
      <c r="AH749" s="41"/>
      <c r="AI749" s="41"/>
      <c r="AJ749" s="41"/>
      <c r="AK749" s="41"/>
      <c r="AL749" s="41"/>
      <c r="AM749" s="41"/>
      <c r="AN749" s="41"/>
      <c r="AO749" s="41"/>
      <c r="AP749" s="140"/>
      <c r="AQ749" s="41"/>
      <c r="AR749" s="141"/>
      <c r="AS749" s="117"/>
      <c r="AT749" s="117"/>
      <c r="AU749" s="117"/>
      <c r="AV749" s="142"/>
      <c r="AW749" s="142"/>
      <c r="AX749" s="142"/>
      <c r="AY749" s="142"/>
      <c r="AZ749" s="142"/>
      <c r="BA749" s="142"/>
      <c r="BB749" s="142"/>
      <c r="BC749" s="142"/>
      <c r="BD749" s="142"/>
      <c r="BE749" s="142"/>
      <c r="BF749" s="142"/>
      <c r="BG749" s="142"/>
      <c r="BH749" s="142"/>
      <c r="BI749" s="142"/>
      <c r="BJ749" s="142"/>
      <c r="BK749" s="142"/>
      <c r="BL749" s="142"/>
      <c r="BM749" s="142"/>
      <c r="BN749" s="142"/>
      <c r="BO749" s="142"/>
      <c r="BP749" s="142"/>
      <c r="BQ749" s="142"/>
      <c r="BR749" s="142"/>
      <c r="BS749" s="142"/>
      <c r="BT749" s="142"/>
      <c r="BU749" s="142"/>
      <c r="BV749" s="142"/>
      <c r="BW749" s="142"/>
      <c r="BX749" s="142"/>
      <c r="BY749" s="142"/>
      <c r="BZ749" s="142"/>
      <c r="CA749" s="142"/>
      <c r="CB749" s="142"/>
      <c r="CC749" s="142"/>
      <c r="CD749" s="142"/>
      <c r="CE749" s="142"/>
      <c r="CF749" s="142"/>
      <c r="CG749" s="142"/>
      <c r="CH749" s="142"/>
      <c r="CI749" s="142"/>
      <c r="CJ749" s="142"/>
      <c r="CK749" s="142"/>
      <c r="CL749" s="142"/>
      <c r="CM749" s="142"/>
      <c r="CN749" s="142"/>
      <c r="CO749" s="142"/>
      <c r="CP749" s="142"/>
      <c r="CQ749" s="142"/>
      <c r="CR749" s="142"/>
      <c r="CS749" s="142"/>
      <c r="CT749" s="142"/>
      <c r="CU749" s="142"/>
      <c r="CV749" s="142"/>
      <c r="CW749" s="142"/>
      <c r="CX749" s="142"/>
      <c r="CY749" s="142"/>
      <c r="CZ749" s="142"/>
      <c r="DA749" s="142"/>
      <c r="DB749" s="142"/>
      <c r="DC749" s="142"/>
      <c r="DD749" s="142"/>
      <c r="DE749" s="142"/>
      <c r="DF749" s="142"/>
      <c r="DG749" s="142"/>
      <c r="DH749" s="142"/>
      <c r="DI749" s="142"/>
      <c r="DJ749" s="142"/>
      <c r="DK749" s="142"/>
      <c r="DL749" s="142"/>
      <c r="DM749" s="142"/>
      <c r="EG749" s="41"/>
      <c r="EH749" s="41"/>
      <c r="EI749" s="41"/>
      <c r="EJ749" s="41"/>
      <c r="EK749" s="41"/>
      <c r="EL749" s="41"/>
      <c r="EM749" s="141"/>
      <c r="EN749" s="41"/>
      <c r="EW749" s="41"/>
      <c r="EX749" s="41"/>
    </row>
    <row r="750" spans="1:154" s="143" customFormat="1" x14ac:dyDescent="0.2">
      <c r="A750" s="41"/>
      <c r="B750" s="139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  <c r="AJ750" s="41"/>
      <c r="AK750" s="41"/>
      <c r="AL750" s="41"/>
      <c r="AM750" s="41"/>
      <c r="AN750" s="41"/>
      <c r="AO750" s="41"/>
      <c r="AP750" s="140"/>
      <c r="AQ750" s="41"/>
      <c r="AR750" s="141"/>
      <c r="AS750" s="117"/>
      <c r="AT750" s="117"/>
      <c r="AU750" s="117"/>
      <c r="AV750" s="142"/>
      <c r="AW750" s="142"/>
      <c r="AX750" s="142"/>
      <c r="AY750" s="142"/>
      <c r="AZ750" s="142"/>
      <c r="BA750" s="142"/>
      <c r="BB750" s="142"/>
      <c r="BC750" s="142"/>
      <c r="BD750" s="142"/>
      <c r="BE750" s="142"/>
      <c r="BF750" s="142"/>
      <c r="BG750" s="142"/>
      <c r="BH750" s="142"/>
      <c r="BI750" s="142"/>
      <c r="BJ750" s="142"/>
      <c r="BK750" s="142"/>
      <c r="BL750" s="142"/>
      <c r="BM750" s="142"/>
      <c r="BN750" s="142"/>
      <c r="BO750" s="142"/>
      <c r="BP750" s="142"/>
      <c r="BQ750" s="142"/>
      <c r="BR750" s="142"/>
      <c r="BS750" s="142"/>
      <c r="BT750" s="142"/>
      <c r="BU750" s="142"/>
      <c r="BV750" s="142"/>
      <c r="BW750" s="142"/>
      <c r="BX750" s="142"/>
      <c r="BY750" s="142"/>
      <c r="BZ750" s="142"/>
      <c r="CA750" s="142"/>
      <c r="CB750" s="142"/>
      <c r="CC750" s="142"/>
      <c r="CD750" s="142"/>
      <c r="CE750" s="142"/>
      <c r="CF750" s="142"/>
      <c r="CG750" s="142"/>
      <c r="CH750" s="142"/>
      <c r="CI750" s="142"/>
      <c r="CJ750" s="142"/>
      <c r="CK750" s="142"/>
      <c r="CL750" s="142"/>
      <c r="CM750" s="142"/>
      <c r="CN750" s="142"/>
      <c r="CO750" s="142"/>
      <c r="CP750" s="142"/>
      <c r="CQ750" s="142"/>
      <c r="CR750" s="142"/>
      <c r="CS750" s="142"/>
      <c r="CT750" s="142"/>
      <c r="CU750" s="142"/>
      <c r="CV750" s="142"/>
      <c r="CW750" s="142"/>
      <c r="CX750" s="142"/>
      <c r="CY750" s="142"/>
      <c r="CZ750" s="142"/>
      <c r="DA750" s="142"/>
      <c r="DB750" s="142"/>
      <c r="DC750" s="142"/>
      <c r="DD750" s="142"/>
      <c r="DE750" s="142"/>
      <c r="DF750" s="142"/>
      <c r="DG750" s="142"/>
      <c r="DH750" s="142"/>
      <c r="DI750" s="142"/>
      <c r="DJ750" s="142"/>
      <c r="DK750" s="142"/>
      <c r="DL750" s="142"/>
      <c r="DM750" s="142"/>
      <c r="EG750" s="41"/>
      <c r="EH750" s="41"/>
      <c r="EI750" s="41"/>
      <c r="EJ750" s="41"/>
      <c r="EK750" s="41"/>
      <c r="EL750" s="41"/>
      <c r="EM750" s="141"/>
      <c r="EN750" s="41"/>
      <c r="EW750" s="41"/>
      <c r="EX750" s="41"/>
    </row>
    <row r="751" spans="1:154" s="143" customFormat="1" x14ac:dyDescent="0.2">
      <c r="A751" s="41"/>
      <c r="B751" s="139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1"/>
      <c r="AG751" s="41"/>
      <c r="AH751" s="41"/>
      <c r="AI751" s="41"/>
      <c r="AJ751" s="41"/>
      <c r="AK751" s="41"/>
      <c r="AL751" s="41"/>
      <c r="AM751" s="41"/>
      <c r="AN751" s="41"/>
      <c r="AO751" s="41"/>
      <c r="AP751" s="140"/>
      <c r="AQ751" s="41"/>
      <c r="AR751" s="141"/>
      <c r="AS751" s="117"/>
      <c r="AT751" s="117"/>
      <c r="AU751" s="117"/>
      <c r="AV751" s="142"/>
      <c r="AW751" s="142"/>
      <c r="AX751" s="142"/>
      <c r="AY751" s="142"/>
      <c r="AZ751" s="142"/>
      <c r="BA751" s="142"/>
      <c r="BB751" s="142"/>
      <c r="BC751" s="142"/>
      <c r="BD751" s="142"/>
      <c r="BE751" s="142"/>
      <c r="BF751" s="142"/>
      <c r="BG751" s="142"/>
      <c r="BH751" s="142"/>
      <c r="BI751" s="142"/>
      <c r="BJ751" s="142"/>
      <c r="BK751" s="142"/>
      <c r="BL751" s="142"/>
      <c r="BM751" s="142"/>
      <c r="BN751" s="142"/>
      <c r="BO751" s="142"/>
      <c r="BP751" s="142"/>
      <c r="BQ751" s="142"/>
      <c r="BR751" s="142"/>
      <c r="BS751" s="142"/>
      <c r="BT751" s="142"/>
      <c r="BU751" s="142"/>
      <c r="BV751" s="142"/>
      <c r="BW751" s="142"/>
      <c r="BX751" s="142"/>
      <c r="BY751" s="142"/>
      <c r="BZ751" s="142"/>
      <c r="CA751" s="142"/>
      <c r="CB751" s="142"/>
      <c r="CC751" s="142"/>
      <c r="CD751" s="142"/>
      <c r="CE751" s="142"/>
      <c r="CF751" s="142"/>
      <c r="CG751" s="142"/>
      <c r="CH751" s="142"/>
      <c r="CI751" s="142"/>
      <c r="CJ751" s="142"/>
      <c r="CK751" s="142"/>
      <c r="CL751" s="142"/>
      <c r="CM751" s="142"/>
      <c r="CN751" s="142"/>
      <c r="CO751" s="142"/>
      <c r="CP751" s="142"/>
      <c r="CQ751" s="142"/>
      <c r="CR751" s="142"/>
      <c r="CS751" s="142"/>
      <c r="CT751" s="142"/>
      <c r="CU751" s="142"/>
      <c r="CV751" s="142"/>
      <c r="CW751" s="142"/>
      <c r="CX751" s="142"/>
      <c r="CY751" s="142"/>
      <c r="CZ751" s="142"/>
      <c r="DA751" s="142"/>
      <c r="DB751" s="142"/>
      <c r="DC751" s="142"/>
      <c r="DD751" s="142"/>
      <c r="DE751" s="142"/>
      <c r="DF751" s="142"/>
      <c r="DG751" s="142"/>
      <c r="DH751" s="142"/>
      <c r="DI751" s="142"/>
      <c r="DJ751" s="142"/>
      <c r="DK751" s="142"/>
      <c r="DL751" s="142"/>
      <c r="DM751" s="142"/>
      <c r="EG751" s="41"/>
      <c r="EH751" s="41"/>
      <c r="EI751" s="41"/>
      <c r="EJ751" s="41"/>
      <c r="EK751" s="41"/>
      <c r="EL751" s="41"/>
      <c r="EM751" s="141"/>
      <c r="EN751" s="41"/>
      <c r="EW751" s="41"/>
      <c r="EX751" s="41"/>
    </row>
    <row r="752" spans="1:154" s="143" customFormat="1" x14ac:dyDescent="0.2">
      <c r="A752" s="41"/>
      <c r="B752" s="139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1"/>
      <c r="AG752" s="41"/>
      <c r="AH752" s="41"/>
      <c r="AI752" s="41"/>
      <c r="AJ752" s="41"/>
      <c r="AK752" s="41"/>
      <c r="AL752" s="41"/>
      <c r="AM752" s="41"/>
      <c r="AN752" s="41"/>
      <c r="AO752" s="41"/>
      <c r="AP752" s="140"/>
      <c r="AQ752" s="41"/>
      <c r="AR752" s="141"/>
      <c r="AS752" s="117"/>
      <c r="AT752" s="117"/>
      <c r="AU752" s="117"/>
      <c r="AV752" s="142"/>
      <c r="AW752" s="142"/>
      <c r="AX752" s="142"/>
      <c r="AY752" s="142"/>
      <c r="AZ752" s="142"/>
      <c r="BA752" s="142"/>
      <c r="BB752" s="142"/>
      <c r="BC752" s="142"/>
      <c r="BD752" s="142"/>
      <c r="BE752" s="142"/>
      <c r="BF752" s="142"/>
      <c r="BG752" s="142"/>
      <c r="BH752" s="142"/>
      <c r="BI752" s="142"/>
      <c r="BJ752" s="142"/>
      <c r="BK752" s="142"/>
      <c r="BL752" s="142"/>
      <c r="BM752" s="142"/>
      <c r="BN752" s="142"/>
      <c r="BO752" s="142"/>
      <c r="BP752" s="142"/>
      <c r="BQ752" s="142"/>
      <c r="BR752" s="142"/>
      <c r="BS752" s="142"/>
      <c r="BT752" s="142"/>
      <c r="BU752" s="142"/>
      <c r="BV752" s="142"/>
      <c r="BW752" s="142"/>
      <c r="BX752" s="142"/>
      <c r="BY752" s="142"/>
      <c r="BZ752" s="142"/>
      <c r="CA752" s="142"/>
      <c r="CB752" s="142"/>
      <c r="CC752" s="142"/>
      <c r="CD752" s="142"/>
      <c r="CE752" s="142"/>
      <c r="CF752" s="142"/>
      <c r="CG752" s="142"/>
      <c r="CH752" s="142"/>
      <c r="CI752" s="142"/>
      <c r="CJ752" s="142"/>
      <c r="CK752" s="142"/>
      <c r="CL752" s="142"/>
      <c r="CM752" s="142"/>
      <c r="CN752" s="142"/>
      <c r="CO752" s="142"/>
      <c r="CP752" s="142"/>
      <c r="CQ752" s="142"/>
      <c r="CR752" s="142"/>
      <c r="CS752" s="142"/>
      <c r="CT752" s="142"/>
      <c r="CU752" s="142"/>
      <c r="CV752" s="142"/>
      <c r="CW752" s="142"/>
      <c r="CX752" s="142"/>
      <c r="CY752" s="142"/>
      <c r="CZ752" s="142"/>
      <c r="DA752" s="142"/>
      <c r="DB752" s="142"/>
      <c r="DC752" s="142"/>
      <c r="DD752" s="142"/>
      <c r="DE752" s="142"/>
      <c r="DF752" s="142"/>
      <c r="DG752" s="142"/>
      <c r="DH752" s="142"/>
      <c r="DI752" s="142"/>
      <c r="DJ752" s="142"/>
      <c r="DK752" s="142"/>
      <c r="DL752" s="142"/>
      <c r="DM752" s="142"/>
      <c r="EG752" s="41"/>
      <c r="EH752" s="41"/>
      <c r="EI752" s="41"/>
      <c r="EJ752" s="41"/>
      <c r="EK752" s="41"/>
      <c r="EL752" s="41"/>
      <c r="EM752" s="141"/>
      <c r="EN752" s="41"/>
      <c r="EW752" s="41"/>
      <c r="EX752" s="41"/>
    </row>
    <row r="753" spans="1:154" s="143" customFormat="1" x14ac:dyDescent="0.2">
      <c r="A753" s="41"/>
      <c r="B753" s="139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1"/>
      <c r="AG753" s="41"/>
      <c r="AH753" s="41"/>
      <c r="AI753" s="41"/>
      <c r="AJ753" s="41"/>
      <c r="AK753" s="41"/>
      <c r="AL753" s="41"/>
      <c r="AM753" s="41"/>
      <c r="AN753" s="41"/>
      <c r="AO753" s="41"/>
      <c r="AP753" s="140"/>
      <c r="AQ753" s="41"/>
      <c r="AR753" s="141"/>
      <c r="AS753" s="117"/>
      <c r="AT753" s="117"/>
      <c r="AU753" s="117"/>
      <c r="AV753" s="142"/>
      <c r="AW753" s="142"/>
      <c r="AX753" s="142"/>
      <c r="AY753" s="142"/>
      <c r="AZ753" s="142"/>
      <c r="BA753" s="142"/>
      <c r="BB753" s="142"/>
      <c r="BC753" s="142"/>
      <c r="BD753" s="142"/>
      <c r="BE753" s="142"/>
      <c r="BF753" s="142"/>
      <c r="BG753" s="142"/>
      <c r="BH753" s="142"/>
      <c r="BI753" s="142"/>
      <c r="BJ753" s="142"/>
      <c r="BK753" s="142"/>
      <c r="BL753" s="142"/>
      <c r="BM753" s="142"/>
      <c r="BN753" s="142"/>
      <c r="BO753" s="142"/>
      <c r="BP753" s="142"/>
      <c r="BQ753" s="142"/>
      <c r="BR753" s="142"/>
      <c r="BS753" s="142"/>
      <c r="BT753" s="142"/>
      <c r="BU753" s="142"/>
      <c r="BV753" s="142"/>
      <c r="BW753" s="142"/>
      <c r="BX753" s="142"/>
      <c r="BY753" s="142"/>
      <c r="BZ753" s="142"/>
      <c r="CA753" s="142"/>
      <c r="CB753" s="142"/>
      <c r="CC753" s="142"/>
      <c r="CD753" s="142"/>
      <c r="CE753" s="142"/>
      <c r="CF753" s="142"/>
      <c r="CG753" s="142"/>
      <c r="CH753" s="142"/>
      <c r="CI753" s="142"/>
      <c r="CJ753" s="142"/>
      <c r="CK753" s="142"/>
      <c r="CL753" s="142"/>
      <c r="CM753" s="142"/>
      <c r="CN753" s="142"/>
      <c r="CO753" s="142"/>
      <c r="CP753" s="142"/>
      <c r="CQ753" s="142"/>
      <c r="CR753" s="142"/>
      <c r="CS753" s="142"/>
      <c r="CT753" s="142"/>
      <c r="CU753" s="142"/>
      <c r="CV753" s="142"/>
      <c r="CW753" s="142"/>
      <c r="CX753" s="142"/>
      <c r="CY753" s="142"/>
      <c r="CZ753" s="142"/>
      <c r="DA753" s="142"/>
      <c r="DB753" s="142"/>
      <c r="DC753" s="142"/>
      <c r="DD753" s="142"/>
      <c r="DE753" s="142"/>
      <c r="DF753" s="142"/>
      <c r="DG753" s="142"/>
      <c r="DH753" s="142"/>
      <c r="DI753" s="142"/>
      <c r="DJ753" s="142"/>
      <c r="DK753" s="142"/>
      <c r="DL753" s="142"/>
      <c r="DM753" s="142"/>
      <c r="EG753" s="41"/>
      <c r="EH753" s="41"/>
      <c r="EI753" s="41"/>
      <c r="EJ753" s="41"/>
      <c r="EK753" s="41"/>
      <c r="EL753" s="41"/>
      <c r="EM753" s="141"/>
      <c r="EN753" s="41"/>
      <c r="EW753" s="41"/>
      <c r="EX753" s="41"/>
    </row>
    <row r="754" spans="1:154" s="143" customFormat="1" x14ac:dyDescent="0.2">
      <c r="A754" s="41"/>
      <c r="B754" s="139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1"/>
      <c r="AG754" s="41"/>
      <c r="AH754" s="41"/>
      <c r="AI754" s="41"/>
      <c r="AJ754" s="41"/>
      <c r="AK754" s="41"/>
      <c r="AL754" s="41"/>
      <c r="AM754" s="41"/>
      <c r="AN754" s="41"/>
      <c r="AO754" s="41"/>
      <c r="AP754" s="140"/>
      <c r="AQ754" s="41"/>
      <c r="AR754" s="141"/>
      <c r="AS754" s="117"/>
      <c r="AT754" s="117"/>
      <c r="AU754" s="117"/>
      <c r="AV754" s="142"/>
      <c r="AW754" s="142"/>
      <c r="AX754" s="142"/>
      <c r="AY754" s="142"/>
      <c r="AZ754" s="142"/>
      <c r="BA754" s="142"/>
      <c r="BB754" s="142"/>
      <c r="BC754" s="142"/>
      <c r="BD754" s="142"/>
      <c r="BE754" s="142"/>
      <c r="BF754" s="142"/>
      <c r="BG754" s="142"/>
      <c r="BH754" s="142"/>
      <c r="BI754" s="142"/>
      <c r="BJ754" s="142"/>
      <c r="BK754" s="142"/>
      <c r="BL754" s="142"/>
      <c r="BM754" s="142"/>
      <c r="BN754" s="142"/>
      <c r="BO754" s="142"/>
      <c r="BP754" s="142"/>
      <c r="BQ754" s="142"/>
      <c r="BR754" s="142"/>
      <c r="BS754" s="142"/>
      <c r="BT754" s="142"/>
      <c r="BU754" s="142"/>
      <c r="BV754" s="142"/>
      <c r="BW754" s="142"/>
      <c r="BX754" s="142"/>
      <c r="BY754" s="142"/>
      <c r="BZ754" s="142"/>
      <c r="CA754" s="142"/>
      <c r="CB754" s="142"/>
      <c r="CC754" s="142"/>
      <c r="CD754" s="142"/>
      <c r="CE754" s="142"/>
      <c r="CF754" s="142"/>
      <c r="CG754" s="142"/>
      <c r="CH754" s="142"/>
      <c r="CI754" s="142"/>
      <c r="CJ754" s="142"/>
      <c r="CK754" s="142"/>
      <c r="CL754" s="142"/>
      <c r="CM754" s="142"/>
      <c r="CN754" s="142"/>
      <c r="CO754" s="142"/>
      <c r="CP754" s="142"/>
      <c r="CQ754" s="142"/>
      <c r="CR754" s="142"/>
      <c r="CS754" s="142"/>
      <c r="CT754" s="142"/>
      <c r="CU754" s="142"/>
      <c r="CV754" s="142"/>
      <c r="CW754" s="142"/>
      <c r="CX754" s="142"/>
      <c r="CY754" s="142"/>
      <c r="CZ754" s="142"/>
      <c r="DA754" s="142"/>
      <c r="DB754" s="142"/>
      <c r="DC754" s="142"/>
      <c r="DD754" s="142"/>
      <c r="DE754" s="142"/>
      <c r="DF754" s="142"/>
      <c r="DG754" s="142"/>
      <c r="DH754" s="142"/>
      <c r="DI754" s="142"/>
      <c r="DJ754" s="142"/>
      <c r="DK754" s="142"/>
      <c r="DL754" s="142"/>
      <c r="DM754" s="142"/>
      <c r="EG754" s="41"/>
      <c r="EH754" s="41"/>
      <c r="EI754" s="41"/>
      <c r="EJ754" s="41"/>
      <c r="EK754" s="41"/>
      <c r="EL754" s="41"/>
      <c r="EM754" s="141"/>
      <c r="EN754" s="41"/>
      <c r="EW754" s="41"/>
      <c r="EX754" s="41"/>
    </row>
    <row r="755" spans="1:154" s="143" customFormat="1" x14ac:dyDescent="0.2">
      <c r="A755" s="41"/>
      <c r="B755" s="139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1"/>
      <c r="AG755" s="41"/>
      <c r="AH755" s="41"/>
      <c r="AI755" s="41"/>
      <c r="AJ755" s="41"/>
      <c r="AK755" s="41"/>
      <c r="AL755" s="41"/>
      <c r="AM755" s="41"/>
      <c r="AN755" s="41"/>
      <c r="AO755" s="41"/>
      <c r="AP755" s="140"/>
      <c r="AQ755" s="41"/>
      <c r="AR755" s="141"/>
      <c r="AS755" s="117"/>
      <c r="AT755" s="117"/>
      <c r="AU755" s="117"/>
      <c r="AV755" s="142"/>
      <c r="AW755" s="142"/>
      <c r="AX755" s="142"/>
      <c r="AY755" s="142"/>
      <c r="AZ755" s="142"/>
      <c r="BA755" s="142"/>
      <c r="BB755" s="142"/>
      <c r="BC755" s="142"/>
      <c r="BD755" s="142"/>
      <c r="BE755" s="142"/>
      <c r="BF755" s="142"/>
      <c r="BG755" s="142"/>
      <c r="BH755" s="142"/>
      <c r="BI755" s="142"/>
      <c r="BJ755" s="142"/>
      <c r="BK755" s="142"/>
      <c r="BL755" s="142"/>
      <c r="BM755" s="142"/>
      <c r="BN755" s="142"/>
      <c r="BO755" s="142"/>
      <c r="BP755" s="142"/>
      <c r="BQ755" s="142"/>
      <c r="BR755" s="142"/>
      <c r="BS755" s="142"/>
      <c r="BT755" s="142"/>
      <c r="BU755" s="142"/>
      <c r="BV755" s="142"/>
      <c r="BW755" s="142"/>
      <c r="BX755" s="142"/>
      <c r="BY755" s="142"/>
      <c r="BZ755" s="142"/>
      <c r="CA755" s="142"/>
      <c r="CB755" s="142"/>
      <c r="CC755" s="142"/>
      <c r="CD755" s="142"/>
      <c r="CE755" s="142"/>
      <c r="CF755" s="142"/>
      <c r="CG755" s="142"/>
      <c r="CH755" s="142"/>
      <c r="CI755" s="142"/>
      <c r="CJ755" s="142"/>
      <c r="CK755" s="142"/>
      <c r="CL755" s="142"/>
      <c r="CM755" s="142"/>
      <c r="CN755" s="142"/>
      <c r="CO755" s="142"/>
      <c r="CP755" s="142"/>
      <c r="CQ755" s="142"/>
      <c r="CR755" s="142"/>
      <c r="CS755" s="142"/>
      <c r="CT755" s="142"/>
      <c r="CU755" s="142"/>
      <c r="CV755" s="142"/>
      <c r="CW755" s="142"/>
      <c r="CX755" s="142"/>
      <c r="CY755" s="142"/>
      <c r="CZ755" s="142"/>
      <c r="DA755" s="142"/>
      <c r="DB755" s="142"/>
      <c r="DC755" s="142"/>
      <c r="DD755" s="142"/>
      <c r="DE755" s="142"/>
      <c r="DF755" s="142"/>
      <c r="DG755" s="142"/>
      <c r="DH755" s="142"/>
      <c r="DI755" s="142"/>
      <c r="DJ755" s="142"/>
      <c r="DK755" s="142"/>
      <c r="DL755" s="142"/>
      <c r="DM755" s="142"/>
      <c r="EG755" s="41"/>
      <c r="EH755" s="41"/>
      <c r="EI755" s="41"/>
      <c r="EJ755" s="41"/>
      <c r="EK755" s="41"/>
      <c r="EL755" s="41"/>
      <c r="EM755" s="141"/>
      <c r="EN755" s="41"/>
      <c r="EW755" s="41"/>
      <c r="EX755" s="41"/>
    </row>
    <row r="756" spans="1:154" s="143" customFormat="1" x14ac:dyDescent="0.2">
      <c r="A756" s="41"/>
      <c r="B756" s="139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1"/>
      <c r="AG756" s="41"/>
      <c r="AH756" s="41"/>
      <c r="AI756" s="41"/>
      <c r="AJ756" s="41"/>
      <c r="AK756" s="41"/>
      <c r="AL756" s="41"/>
      <c r="AM756" s="41"/>
      <c r="AN756" s="41"/>
      <c r="AO756" s="41"/>
      <c r="AP756" s="140"/>
      <c r="AQ756" s="41"/>
      <c r="AR756" s="141"/>
      <c r="AS756" s="117"/>
      <c r="AT756" s="117"/>
      <c r="AU756" s="117"/>
      <c r="AV756" s="142"/>
      <c r="AW756" s="142"/>
      <c r="AX756" s="142"/>
      <c r="AY756" s="142"/>
      <c r="AZ756" s="142"/>
      <c r="BA756" s="142"/>
      <c r="BB756" s="142"/>
      <c r="BC756" s="142"/>
      <c r="BD756" s="142"/>
      <c r="BE756" s="142"/>
      <c r="BF756" s="142"/>
      <c r="BG756" s="142"/>
      <c r="BH756" s="142"/>
      <c r="BI756" s="142"/>
      <c r="BJ756" s="142"/>
      <c r="BK756" s="142"/>
      <c r="BL756" s="142"/>
      <c r="BM756" s="142"/>
      <c r="BN756" s="142"/>
      <c r="BO756" s="142"/>
      <c r="BP756" s="142"/>
      <c r="BQ756" s="142"/>
      <c r="BR756" s="142"/>
      <c r="BS756" s="142"/>
      <c r="BT756" s="142"/>
      <c r="BU756" s="142"/>
      <c r="BV756" s="142"/>
      <c r="BW756" s="142"/>
      <c r="BX756" s="142"/>
      <c r="BY756" s="142"/>
      <c r="BZ756" s="142"/>
      <c r="CA756" s="142"/>
      <c r="CB756" s="142"/>
      <c r="CC756" s="142"/>
      <c r="CD756" s="142"/>
      <c r="CE756" s="142"/>
      <c r="CF756" s="142"/>
      <c r="CG756" s="142"/>
      <c r="CH756" s="142"/>
      <c r="CI756" s="142"/>
      <c r="CJ756" s="142"/>
      <c r="CK756" s="142"/>
      <c r="CL756" s="142"/>
      <c r="CM756" s="142"/>
      <c r="CN756" s="142"/>
      <c r="CO756" s="142"/>
      <c r="CP756" s="142"/>
      <c r="CQ756" s="142"/>
      <c r="CR756" s="142"/>
      <c r="CS756" s="142"/>
      <c r="CT756" s="142"/>
      <c r="CU756" s="142"/>
      <c r="CV756" s="142"/>
      <c r="CW756" s="142"/>
      <c r="CX756" s="142"/>
      <c r="CY756" s="142"/>
      <c r="CZ756" s="142"/>
      <c r="DA756" s="142"/>
      <c r="DB756" s="142"/>
      <c r="DC756" s="142"/>
      <c r="DD756" s="142"/>
      <c r="DE756" s="142"/>
      <c r="DF756" s="142"/>
      <c r="DG756" s="142"/>
      <c r="DH756" s="142"/>
      <c r="DI756" s="142"/>
      <c r="DJ756" s="142"/>
      <c r="DK756" s="142"/>
      <c r="DL756" s="142"/>
      <c r="DM756" s="142"/>
      <c r="EG756" s="41"/>
      <c r="EH756" s="41"/>
      <c r="EI756" s="41"/>
      <c r="EJ756" s="41"/>
      <c r="EK756" s="41"/>
      <c r="EL756" s="41"/>
      <c r="EM756" s="141"/>
      <c r="EN756" s="41"/>
      <c r="EW756" s="41"/>
      <c r="EX756" s="41"/>
    </row>
    <row r="757" spans="1:154" s="143" customFormat="1" x14ac:dyDescent="0.2">
      <c r="A757" s="41"/>
      <c r="B757" s="139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1"/>
      <c r="AG757" s="41"/>
      <c r="AH757" s="41"/>
      <c r="AI757" s="41"/>
      <c r="AJ757" s="41"/>
      <c r="AK757" s="41"/>
      <c r="AL757" s="41"/>
      <c r="AM757" s="41"/>
      <c r="AN757" s="41"/>
      <c r="AO757" s="41"/>
      <c r="AP757" s="140"/>
      <c r="AQ757" s="41"/>
      <c r="AR757" s="141"/>
      <c r="AS757" s="117"/>
      <c r="AT757" s="117"/>
      <c r="AU757" s="117"/>
      <c r="AV757" s="142"/>
      <c r="AW757" s="142"/>
      <c r="AX757" s="142"/>
      <c r="AY757" s="142"/>
      <c r="AZ757" s="142"/>
      <c r="BA757" s="142"/>
      <c r="BB757" s="142"/>
      <c r="BC757" s="142"/>
      <c r="BD757" s="142"/>
      <c r="BE757" s="142"/>
      <c r="BF757" s="142"/>
      <c r="BG757" s="142"/>
      <c r="BH757" s="142"/>
      <c r="BI757" s="142"/>
      <c r="BJ757" s="142"/>
      <c r="BK757" s="142"/>
      <c r="BL757" s="142"/>
      <c r="BM757" s="142"/>
      <c r="BN757" s="142"/>
      <c r="BO757" s="142"/>
      <c r="BP757" s="142"/>
      <c r="BQ757" s="142"/>
      <c r="BR757" s="142"/>
      <c r="BS757" s="142"/>
      <c r="BT757" s="142"/>
      <c r="BU757" s="142"/>
      <c r="BV757" s="142"/>
      <c r="BW757" s="142"/>
      <c r="BX757" s="142"/>
      <c r="BY757" s="142"/>
      <c r="BZ757" s="142"/>
      <c r="CA757" s="142"/>
      <c r="CB757" s="142"/>
      <c r="CC757" s="142"/>
      <c r="CD757" s="142"/>
      <c r="CE757" s="142"/>
      <c r="CF757" s="142"/>
      <c r="CG757" s="142"/>
      <c r="CH757" s="142"/>
      <c r="CI757" s="142"/>
      <c r="CJ757" s="142"/>
      <c r="CK757" s="142"/>
      <c r="CL757" s="142"/>
      <c r="CM757" s="142"/>
      <c r="CN757" s="142"/>
      <c r="CO757" s="142"/>
      <c r="CP757" s="142"/>
      <c r="CQ757" s="142"/>
      <c r="CR757" s="142"/>
      <c r="CS757" s="142"/>
      <c r="CT757" s="142"/>
      <c r="CU757" s="142"/>
      <c r="CV757" s="142"/>
      <c r="CW757" s="142"/>
      <c r="CX757" s="142"/>
      <c r="CY757" s="142"/>
      <c r="CZ757" s="142"/>
      <c r="DA757" s="142"/>
      <c r="DB757" s="142"/>
      <c r="DC757" s="142"/>
      <c r="DD757" s="142"/>
      <c r="DE757" s="142"/>
      <c r="DF757" s="142"/>
      <c r="DG757" s="142"/>
      <c r="DH757" s="142"/>
      <c r="DI757" s="142"/>
      <c r="DJ757" s="142"/>
      <c r="DK757" s="142"/>
      <c r="DL757" s="142"/>
      <c r="DM757" s="142"/>
      <c r="EG757" s="41"/>
      <c r="EH757" s="41"/>
      <c r="EI757" s="41"/>
      <c r="EJ757" s="41"/>
      <c r="EK757" s="41"/>
      <c r="EL757" s="41"/>
      <c r="EM757" s="141"/>
      <c r="EN757" s="41"/>
      <c r="EW757" s="41"/>
      <c r="EX757" s="41"/>
    </row>
    <row r="758" spans="1:154" s="143" customFormat="1" x14ac:dyDescent="0.2">
      <c r="A758" s="41"/>
      <c r="B758" s="139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1"/>
      <c r="AG758" s="41"/>
      <c r="AH758" s="41"/>
      <c r="AI758" s="41"/>
      <c r="AJ758" s="41"/>
      <c r="AK758" s="41"/>
      <c r="AL758" s="41"/>
      <c r="AM758" s="41"/>
      <c r="AN758" s="41"/>
      <c r="AO758" s="41"/>
      <c r="AP758" s="140"/>
      <c r="AQ758" s="41"/>
      <c r="AR758" s="141"/>
      <c r="AS758" s="117"/>
      <c r="AT758" s="117"/>
      <c r="AU758" s="117"/>
      <c r="AV758" s="142"/>
      <c r="AW758" s="142"/>
      <c r="AX758" s="142"/>
      <c r="AY758" s="142"/>
      <c r="AZ758" s="142"/>
      <c r="BA758" s="142"/>
      <c r="BB758" s="142"/>
      <c r="BC758" s="142"/>
      <c r="BD758" s="142"/>
      <c r="BE758" s="142"/>
      <c r="BF758" s="142"/>
      <c r="BG758" s="142"/>
      <c r="BH758" s="142"/>
      <c r="BI758" s="142"/>
      <c r="BJ758" s="142"/>
      <c r="BK758" s="142"/>
      <c r="BL758" s="142"/>
      <c r="BM758" s="142"/>
      <c r="BN758" s="142"/>
      <c r="BO758" s="142"/>
      <c r="BP758" s="142"/>
      <c r="BQ758" s="142"/>
      <c r="BR758" s="142"/>
      <c r="BS758" s="142"/>
      <c r="BT758" s="142"/>
      <c r="BU758" s="142"/>
      <c r="BV758" s="142"/>
      <c r="BW758" s="142"/>
      <c r="BX758" s="142"/>
      <c r="BY758" s="142"/>
      <c r="BZ758" s="142"/>
      <c r="CA758" s="142"/>
      <c r="CB758" s="142"/>
      <c r="CC758" s="142"/>
      <c r="CD758" s="142"/>
      <c r="CE758" s="142"/>
      <c r="CF758" s="142"/>
      <c r="CG758" s="142"/>
      <c r="CH758" s="142"/>
      <c r="CI758" s="142"/>
      <c r="CJ758" s="142"/>
      <c r="CK758" s="142"/>
      <c r="CL758" s="142"/>
      <c r="CM758" s="142"/>
      <c r="CN758" s="142"/>
      <c r="CO758" s="142"/>
      <c r="CP758" s="142"/>
      <c r="CQ758" s="142"/>
      <c r="CR758" s="142"/>
      <c r="CS758" s="142"/>
      <c r="CT758" s="142"/>
      <c r="CU758" s="142"/>
      <c r="CV758" s="142"/>
      <c r="CW758" s="142"/>
      <c r="CX758" s="142"/>
      <c r="CY758" s="142"/>
      <c r="CZ758" s="142"/>
      <c r="DA758" s="142"/>
      <c r="DB758" s="142"/>
      <c r="DC758" s="142"/>
      <c r="DD758" s="142"/>
      <c r="DE758" s="142"/>
      <c r="DF758" s="142"/>
      <c r="DG758" s="142"/>
      <c r="DH758" s="142"/>
      <c r="DI758" s="142"/>
      <c r="DJ758" s="142"/>
      <c r="DK758" s="142"/>
      <c r="DL758" s="142"/>
      <c r="DM758" s="142"/>
      <c r="EG758" s="41"/>
      <c r="EH758" s="41"/>
      <c r="EI758" s="41"/>
      <c r="EJ758" s="41"/>
      <c r="EK758" s="41"/>
      <c r="EL758" s="41"/>
      <c r="EM758" s="141"/>
      <c r="EN758" s="41"/>
      <c r="EW758" s="41"/>
      <c r="EX758" s="41"/>
    </row>
    <row r="759" spans="1:154" s="143" customFormat="1" x14ac:dyDescent="0.2">
      <c r="A759" s="41"/>
      <c r="B759" s="139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1"/>
      <c r="AG759" s="41"/>
      <c r="AH759" s="41"/>
      <c r="AI759" s="41"/>
      <c r="AJ759" s="41"/>
      <c r="AK759" s="41"/>
      <c r="AL759" s="41"/>
      <c r="AM759" s="41"/>
      <c r="AN759" s="41"/>
      <c r="AO759" s="41"/>
      <c r="AP759" s="140"/>
      <c r="AQ759" s="41"/>
      <c r="AR759" s="141"/>
      <c r="AS759" s="117"/>
      <c r="AT759" s="117"/>
      <c r="AU759" s="117"/>
      <c r="AV759" s="142"/>
      <c r="AW759" s="142"/>
      <c r="AX759" s="142"/>
      <c r="AY759" s="142"/>
      <c r="AZ759" s="142"/>
      <c r="BA759" s="142"/>
      <c r="BB759" s="142"/>
      <c r="BC759" s="142"/>
      <c r="BD759" s="142"/>
      <c r="BE759" s="142"/>
      <c r="BF759" s="142"/>
      <c r="BG759" s="142"/>
      <c r="BH759" s="142"/>
      <c r="BI759" s="142"/>
      <c r="BJ759" s="142"/>
      <c r="BK759" s="142"/>
      <c r="BL759" s="142"/>
      <c r="BM759" s="142"/>
      <c r="BN759" s="142"/>
      <c r="BO759" s="142"/>
      <c r="BP759" s="142"/>
      <c r="BQ759" s="142"/>
      <c r="BR759" s="142"/>
      <c r="BS759" s="142"/>
      <c r="BT759" s="142"/>
      <c r="BU759" s="142"/>
      <c r="BV759" s="142"/>
      <c r="BW759" s="142"/>
      <c r="BX759" s="142"/>
      <c r="BY759" s="142"/>
      <c r="BZ759" s="142"/>
      <c r="CA759" s="142"/>
      <c r="CB759" s="142"/>
      <c r="CC759" s="142"/>
      <c r="CD759" s="142"/>
      <c r="CE759" s="142"/>
      <c r="CF759" s="142"/>
      <c r="CG759" s="142"/>
      <c r="CH759" s="142"/>
      <c r="CI759" s="142"/>
      <c r="CJ759" s="142"/>
      <c r="CK759" s="142"/>
      <c r="CL759" s="142"/>
      <c r="CM759" s="142"/>
      <c r="CN759" s="142"/>
      <c r="CO759" s="142"/>
      <c r="CP759" s="142"/>
      <c r="CQ759" s="142"/>
      <c r="CR759" s="142"/>
      <c r="CS759" s="142"/>
      <c r="CT759" s="142"/>
      <c r="CU759" s="142"/>
      <c r="CV759" s="142"/>
      <c r="CW759" s="142"/>
      <c r="CX759" s="142"/>
      <c r="CY759" s="142"/>
      <c r="CZ759" s="142"/>
      <c r="DA759" s="142"/>
      <c r="DB759" s="142"/>
      <c r="DC759" s="142"/>
      <c r="DD759" s="142"/>
      <c r="DE759" s="142"/>
      <c r="DF759" s="142"/>
      <c r="DG759" s="142"/>
      <c r="DH759" s="142"/>
      <c r="DI759" s="142"/>
      <c r="DJ759" s="142"/>
      <c r="DK759" s="142"/>
      <c r="DL759" s="142"/>
      <c r="DM759" s="142"/>
      <c r="EG759" s="41"/>
      <c r="EH759" s="41"/>
      <c r="EI759" s="41"/>
      <c r="EJ759" s="41"/>
      <c r="EK759" s="41"/>
      <c r="EL759" s="41"/>
      <c r="EM759" s="141"/>
      <c r="EN759" s="41"/>
      <c r="EW759" s="41"/>
      <c r="EX759" s="41"/>
    </row>
    <row r="760" spans="1:154" s="143" customFormat="1" x14ac:dyDescent="0.2">
      <c r="A760" s="41"/>
      <c r="B760" s="139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1"/>
      <c r="AG760" s="41"/>
      <c r="AH760" s="41"/>
      <c r="AI760" s="41"/>
      <c r="AJ760" s="41"/>
      <c r="AK760" s="41"/>
      <c r="AL760" s="41"/>
      <c r="AM760" s="41"/>
      <c r="AN760" s="41"/>
      <c r="AO760" s="41"/>
      <c r="AP760" s="140"/>
      <c r="AQ760" s="41"/>
      <c r="AR760" s="141"/>
      <c r="AS760" s="117"/>
      <c r="AT760" s="117"/>
      <c r="AU760" s="117"/>
      <c r="AV760" s="142"/>
      <c r="AW760" s="142"/>
      <c r="AX760" s="142"/>
      <c r="AY760" s="142"/>
      <c r="AZ760" s="142"/>
      <c r="BA760" s="142"/>
      <c r="BB760" s="142"/>
      <c r="BC760" s="142"/>
      <c r="BD760" s="142"/>
      <c r="BE760" s="142"/>
      <c r="BF760" s="142"/>
      <c r="BG760" s="142"/>
      <c r="BH760" s="142"/>
      <c r="BI760" s="142"/>
      <c r="BJ760" s="142"/>
      <c r="BK760" s="142"/>
      <c r="BL760" s="142"/>
      <c r="BM760" s="142"/>
      <c r="BN760" s="142"/>
      <c r="BO760" s="142"/>
      <c r="BP760" s="142"/>
      <c r="BQ760" s="142"/>
      <c r="BR760" s="142"/>
      <c r="BS760" s="142"/>
      <c r="BT760" s="142"/>
      <c r="BU760" s="142"/>
      <c r="BV760" s="142"/>
      <c r="BW760" s="142"/>
      <c r="BX760" s="142"/>
      <c r="BY760" s="142"/>
      <c r="BZ760" s="142"/>
      <c r="CA760" s="142"/>
      <c r="CB760" s="142"/>
      <c r="CC760" s="142"/>
      <c r="CD760" s="142"/>
      <c r="CE760" s="142"/>
      <c r="CF760" s="142"/>
      <c r="CG760" s="142"/>
      <c r="CH760" s="142"/>
      <c r="CI760" s="142"/>
      <c r="CJ760" s="142"/>
      <c r="CK760" s="142"/>
      <c r="CL760" s="142"/>
      <c r="CM760" s="142"/>
      <c r="CN760" s="142"/>
      <c r="CO760" s="142"/>
      <c r="CP760" s="142"/>
      <c r="CQ760" s="142"/>
      <c r="CR760" s="142"/>
      <c r="CS760" s="142"/>
      <c r="CT760" s="142"/>
      <c r="CU760" s="142"/>
      <c r="CV760" s="142"/>
      <c r="CW760" s="142"/>
      <c r="CX760" s="142"/>
      <c r="CY760" s="142"/>
      <c r="CZ760" s="142"/>
      <c r="DA760" s="142"/>
      <c r="DB760" s="142"/>
      <c r="DC760" s="142"/>
      <c r="DD760" s="142"/>
      <c r="DE760" s="142"/>
      <c r="DF760" s="142"/>
      <c r="DG760" s="142"/>
      <c r="DH760" s="142"/>
      <c r="DI760" s="142"/>
      <c r="DJ760" s="142"/>
      <c r="DK760" s="142"/>
      <c r="DL760" s="142"/>
      <c r="DM760" s="142"/>
      <c r="EG760" s="41"/>
      <c r="EH760" s="41"/>
      <c r="EI760" s="41"/>
      <c r="EJ760" s="41"/>
      <c r="EK760" s="41"/>
      <c r="EL760" s="41"/>
      <c r="EM760" s="141"/>
      <c r="EN760" s="41"/>
      <c r="EW760" s="41"/>
      <c r="EX760" s="41"/>
    </row>
    <row r="761" spans="1:154" s="143" customFormat="1" x14ac:dyDescent="0.2">
      <c r="A761" s="41"/>
      <c r="B761" s="139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  <c r="AP761" s="140"/>
      <c r="AQ761" s="41"/>
      <c r="AR761" s="141"/>
      <c r="AS761" s="117"/>
      <c r="AT761" s="117"/>
      <c r="AU761" s="117"/>
      <c r="AV761" s="142"/>
      <c r="AW761" s="142"/>
      <c r="AX761" s="142"/>
      <c r="AY761" s="142"/>
      <c r="AZ761" s="142"/>
      <c r="BA761" s="142"/>
      <c r="BB761" s="142"/>
      <c r="BC761" s="142"/>
      <c r="BD761" s="142"/>
      <c r="BE761" s="142"/>
      <c r="BF761" s="142"/>
      <c r="BG761" s="142"/>
      <c r="BH761" s="142"/>
      <c r="BI761" s="142"/>
      <c r="BJ761" s="142"/>
      <c r="BK761" s="142"/>
      <c r="BL761" s="142"/>
      <c r="BM761" s="142"/>
      <c r="BN761" s="142"/>
      <c r="BO761" s="142"/>
      <c r="BP761" s="142"/>
      <c r="BQ761" s="142"/>
      <c r="BR761" s="142"/>
      <c r="BS761" s="142"/>
      <c r="BT761" s="142"/>
      <c r="BU761" s="142"/>
      <c r="BV761" s="142"/>
      <c r="BW761" s="142"/>
      <c r="BX761" s="142"/>
      <c r="BY761" s="142"/>
      <c r="BZ761" s="142"/>
      <c r="CA761" s="142"/>
      <c r="CB761" s="142"/>
      <c r="CC761" s="142"/>
      <c r="CD761" s="142"/>
      <c r="CE761" s="142"/>
      <c r="CF761" s="142"/>
      <c r="CG761" s="142"/>
      <c r="CH761" s="142"/>
      <c r="CI761" s="142"/>
      <c r="CJ761" s="142"/>
      <c r="CK761" s="142"/>
      <c r="CL761" s="142"/>
      <c r="CM761" s="142"/>
      <c r="CN761" s="142"/>
      <c r="CO761" s="142"/>
      <c r="CP761" s="142"/>
      <c r="CQ761" s="142"/>
      <c r="CR761" s="142"/>
      <c r="CS761" s="142"/>
      <c r="CT761" s="142"/>
      <c r="CU761" s="142"/>
      <c r="CV761" s="142"/>
      <c r="CW761" s="142"/>
      <c r="CX761" s="142"/>
      <c r="CY761" s="142"/>
      <c r="CZ761" s="142"/>
      <c r="DA761" s="142"/>
      <c r="DB761" s="142"/>
      <c r="DC761" s="142"/>
      <c r="DD761" s="142"/>
      <c r="DE761" s="142"/>
      <c r="DF761" s="142"/>
      <c r="DG761" s="142"/>
      <c r="DH761" s="142"/>
      <c r="DI761" s="142"/>
      <c r="DJ761" s="142"/>
      <c r="DK761" s="142"/>
      <c r="DL761" s="142"/>
      <c r="DM761" s="142"/>
      <c r="EG761" s="41"/>
      <c r="EH761" s="41"/>
      <c r="EI761" s="41"/>
      <c r="EJ761" s="41"/>
      <c r="EK761" s="41"/>
      <c r="EL761" s="41"/>
      <c r="EM761" s="141"/>
      <c r="EN761" s="41"/>
      <c r="EW761" s="41"/>
      <c r="EX761" s="41"/>
    </row>
    <row r="762" spans="1:154" s="143" customFormat="1" x14ac:dyDescent="0.2">
      <c r="A762" s="41"/>
      <c r="B762" s="139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  <c r="AP762" s="140"/>
      <c r="AQ762" s="41"/>
      <c r="AR762" s="141"/>
      <c r="AS762" s="117"/>
      <c r="AT762" s="117"/>
      <c r="AU762" s="117"/>
      <c r="AV762" s="142"/>
      <c r="AW762" s="142"/>
      <c r="AX762" s="142"/>
      <c r="AY762" s="142"/>
      <c r="AZ762" s="142"/>
      <c r="BA762" s="142"/>
      <c r="BB762" s="142"/>
      <c r="BC762" s="142"/>
      <c r="BD762" s="142"/>
      <c r="BE762" s="142"/>
      <c r="BF762" s="142"/>
      <c r="BG762" s="142"/>
      <c r="BH762" s="142"/>
      <c r="BI762" s="142"/>
      <c r="BJ762" s="142"/>
      <c r="BK762" s="142"/>
      <c r="BL762" s="142"/>
      <c r="BM762" s="142"/>
      <c r="BN762" s="142"/>
      <c r="BO762" s="142"/>
      <c r="BP762" s="142"/>
      <c r="BQ762" s="142"/>
      <c r="BR762" s="142"/>
      <c r="BS762" s="142"/>
      <c r="BT762" s="142"/>
      <c r="BU762" s="142"/>
      <c r="BV762" s="142"/>
      <c r="BW762" s="142"/>
      <c r="BX762" s="142"/>
      <c r="BY762" s="142"/>
      <c r="BZ762" s="142"/>
      <c r="CA762" s="142"/>
      <c r="CB762" s="142"/>
      <c r="CC762" s="142"/>
      <c r="CD762" s="142"/>
      <c r="CE762" s="142"/>
      <c r="CF762" s="142"/>
      <c r="CG762" s="142"/>
      <c r="CH762" s="142"/>
      <c r="CI762" s="142"/>
      <c r="CJ762" s="142"/>
      <c r="CK762" s="142"/>
      <c r="CL762" s="142"/>
      <c r="CM762" s="142"/>
      <c r="CN762" s="142"/>
      <c r="CO762" s="142"/>
      <c r="CP762" s="142"/>
      <c r="CQ762" s="142"/>
      <c r="CR762" s="142"/>
      <c r="CS762" s="142"/>
      <c r="CT762" s="142"/>
      <c r="CU762" s="142"/>
      <c r="CV762" s="142"/>
      <c r="CW762" s="142"/>
      <c r="CX762" s="142"/>
      <c r="CY762" s="142"/>
      <c r="CZ762" s="142"/>
      <c r="DA762" s="142"/>
      <c r="DB762" s="142"/>
      <c r="DC762" s="142"/>
      <c r="DD762" s="142"/>
      <c r="DE762" s="142"/>
      <c r="DF762" s="142"/>
      <c r="DG762" s="142"/>
      <c r="DH762" s="142"/>
      <c r="DI762" s="142"/>
      <c r="DJ762" s="142"/>
      <c r="DK762" s="142"/>
      <c r="DL762" s="142"/>
      <c r="DM762" s="142"/>
      <c r="EG762" s="41"/>
      <c r="EH762" s="41"/>
      <c r="EI762" s="41"/>
      <c r="EJ762" s="41"/>
      <c r="EK762" s="41"/>
      <c r="EL762" s="41"/>
      <c r="EM762" s="141"/>
      <c r="EN762" s="41"/>
      <c r="EW762" s="41"/>
      <c r="EX762" s="41"/>
    </row>
    <row r="763" spans="1:154" s="143" customFormat="1" x14ac:dyDescent="0.2">
      <c r="A763" s="41"/>
      <c r="B763" s="139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  <c r="AJ763" s="41"/>
      <c r="AK763" s="41"/>
      <c r="AL763" s="41"/>
      <c r="AM763" s="41"/>
      <c r="AN763" s="41"/>
      <c r="AO763" s="41"/>
      <c r="AP763" s="140"/>
      <c r="AQ763" s="41"/>
      <c r="AR763" s="141"/>
      <c r="AS763" s="117"/>
      <c r="AT763" s="117"/>
      <c r="AU763" s="117"/>
      <c r="AV763" s="142"/>
      <c r="AW763" s="142"/>
      <c r="AX763" s="142"/>
      <c r="AY763" s="142"/>
      <c r="AZ763" s="142"/>
      <c r="BA763" s="142"/>
      <c r="BB763" s="142"/>
      <c r="BC763" s="142"/>
      <c r="BD763" s="142"/>
      <c r="BE763" s="142"/>
      <c r="BF763" s="142"/>
      <c r="BG763" s="142"/>
      <c r="BH763" s="142"/>
      <c r="BI763" s="142"/>
      <c r="BJ763" s="142"/>
      <c r="BK763" s="142"/>
      <c r="BL763" s="142"/>
      <c r="BM763" s="142"/>
      <c r="BN763" s="142"/>
      <c r="BO763" s="142"/>
      <c r="BP763" s="142"/>
      <c r="BQ763" s="142"/>
      <c r="BR763" s="142"/>
      <c r="BS763" s="142"/>
      <c r="BT763" s="142"/>
      <c r="BU763" s="142"/>
      <c r="BV763" s="142"/>
      <c r="BW763" s="142"/>
      <c r="BX763" s="142"/>
      <c r="BY763" s="142"/>
      <c r="BZ763" s="142"/>
      <c r="CA763" s="142"/>
      <c r="CB763" s="142"/>
      <c r="CC763" s="142"/>
      <c r="CD763" s="142"/>
      <c r="CE763" s="142"/>
      <c r="CF763" s="142"/>
      <c r="CG763" s="142"/>
      <c r="CH763" s="142"/>
      <c r="CI763" s="142"/>
      <c r="CJ763" s="142"/>
      <c r="CK763" s="142"/>
      <c r="CL763" s="142"/>
      <c r="CM763" s="142"/>
      <c r="CN763" s="142"/>
      <c r="CO763" s="142"/>
      <c r="CP763" s="142"/>
      <c r="CQ763" s="142"/>
      <c r="CR763" s="142"/>
      <c r="CS763" s="142"/>
      <c r="CT763" s="142"/>
      <c r="CU763" s="142"/>
      <c r="CV763" s="142"/>
      <c r="CW763" s="142"/>
      <c r="CX763" s="142"/>
      <c r="CY763" s="142"/>
      <c r="CZ763" s="142"/>
      <c r="DA763" s="142"/>
      <c r="DB763" s="142"/>
      <c r="DC763" s="142"/>
      <c r="DD763" s="142"/>
      <c r="DE763" s="142"/>
      <c r="DF763" s="142"/>
      <c r="DG763" s="142"/>
      <c r="DH763" s="142"/>
      <c r="DI763" s="142"/>
      <c r="DJ763" s="142"/>
      <c r="DK763" s="142"/>
      <c r="DL763" s="142"/>
      <c r="DM763" s="142"/>
      <c r="EG763" s="41"/>
      <c r="EH763" s="41"/>
      <c r="EI763" s="41"/>
      <c r="EJ763" s="41"/>
      <c r="EK763" s="41"/>
      <c r="EL763" s="41"/>
      <c r="EM763" s="141"/>
      <c r="EN763" s="41"/>
      <c r="EW763" s="41"/>
      <c r="EX763" s="41"/>
    </row>
    <row r="764" spans="1:154" s="143" customFormat="1" x14ac:dyDescent="0.2">
      <c r="A764" s="41"/>
      <c r="B764" s="139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1"/>
      <c r="AG764" s="41"/>
      <c r="AH764" s="41"/>
      <c r="AI764" s="41"/>
      <c r="AJ764" s="41"/>
      <c r="AK764" s="41"/>
      <c r="AL764" s="41"/>
      <c r="AM764" s="41"/>
      <c r="AN764" s="41"/>
      <c r="AO764" s="41"/>
      <c r="AP764" s="140"/>
      <c r="AQ764" s="41"/>
      <c r="AR764" s="141"/>
      <c r="AS764" s="117"/>
      <c r="AT764" s="117"/>
      <c r="AU764" s="117"/>
      <c r="AV764" s="142"/>
      <c r="AW764" s="142"/>
      <c r="AX764" s="142"/>
      <c r="AY764" s="142"/>
      <c r="AZ764" s="142"/>
      <c r="BA764" s="142"/>
      <c r="BB764" s="142"/>
      <c r="BC764" s="142"/>
      <c r="BD764" s="142"/>
      <c r="BE764" s="142"/>
      <c r="BF764" s="142"/>
      <c r="BG764" s="142"/>
      <c r="BH764" s="142"/>
      <c r="BI764" s="142"/>
      <c r="BJ764" s="142"/>
      <c r="BK764" s="142"/>
      <c r="BL764" s="142"/>
      <c r="BM764" s="142"/>
      <c r="BN764" s="142"/>
      <c r="BO764" s="142"/>
      <c r="BP764" s="142"/>
      <c r="BQ764" s="142"/>
      <c r="BR764" s="142"/>
      <c r="BS764" s="142"/>
      <c r="BT764" s="142"/>
      <c r="BU764" s="142"/>
      <c r="BV764" s="142"/>
      <c r="BW764" s="142"/>
      <c r="BX764" s="142"/>
      <c r="BY764" s="142"/>
      <c r="BZ764" s="142"/>
      <c r="CA764" s="142"/>
      <c r="CB764" s="142"/>
      <c r="CC764" s="142"/>
      <c r="CD764" s="142"/>
      <c r="CE764" s="142"/>
      <c r="CF764" s="142"/>
      <c r="CG764" s="142"/>
      <c r="CH764" s="142"/>
      <c r="CI764" s="142"/>
      <c r="CJ764" s="142"/>
      <c r="CK764" s="142"/>
      <c r="CL764" s="142"/>
      <c r="CM764" s="142"/>
      <c r="CN764" s="142"/>
      <c r="CO764" s="142"/>
      <c r="CP764" s="142"/>
      <c r="CQ764" s="142"/>
      <c r="CR764" s="142"/>
      <c r="CS764" s="142"/>
      <c r="CT764" s="142"/>
      <c r="CU764" s="142"/>
      <c r="CV764" s="142"/>
      <c r="CW764" s="142"/>
      <c r="CX764" s="142"/>
      <c r="CY764" s="142"/>
      <c r="CZ764" s="142"/>
      <c r="DA764" s="142"/>
      <c r="DB764" s="142"/>
      <c r="DC764" s="142"/>
      <c r="DD764" s="142"/>
      <c r="DE764" s="142"/>
      <c r="DF764" s="142"/>
      <c r="DG764" s="142"/>
      <c r="DH764" s="142"/>
      <c r="DI764" s="142"/>
      <c r="DJ764" s="142"/>
      <c r="DK764" s="142"/>
      <c r="DL764" s="142"/>
      <c r="DM764" s="142"/>
      <c r="EG764" s="41"/>
      <c r="EH764" s="41"/>
      <c r="EI764" s="41"/>
      <c r="EJ764" s="41"/>
      <c r="EK764" s="41"/>
      <c r="EL764" s="41"/>
      <c r="EM764" s="141"/>
      <c r="EN764" s="41"/>
      <c r="EW764" s="41"/>
      <c r="EX764" s="41"/>
    </row>
    <row r="765" spans="1:154" s="143" customFormat="1" x14ac:dyDescent="0.2">
      <c r="A765" s="41"/>
      <c r="B765" s="139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1"/>
      <c r="AG765" s="41"/>
      <c r="AH765" s="41"/>
      <c r="AI765" s="41"/>
      <c r="AJ765" s="41"/>
      <c r="AK765" s="41"/>
      <c r="AL765" s="41"/>
      <c r="AM765" s="41"/>
      <c r="AN765" s="41"/>
      <c r="AO765" s="41"/>
      <c r="AP765" s="140"/>
      <c r="AQ765" s="41"/>
      <c r="AR765" s="141"/>
      <c r="AS765" s="117"/>
      <c r="AT765" s="117"/>
      <c r="AU765" s="117"/>
      <c r="AV765" s="142"/>
      <c r="AW765" s="142"/>
      <c r="AX765" s="142"/>
      <c r="AY765" s="142"/>
      <c r="AZ765" s="142"/>
      <c r="BA765" s="142"/>
      <c r="BB765" s="142"/>
      <c r="BC765" s="142"/>
      <c r="BD765" s="142"/>
      <c r="BE765" s="142"/>
      <c r="BF765" s="142"/>
      <c r="BG765" s="142"/>
      <c r="BH765" s="142"/>
      <c r="BI765" s="142"/>
      <c r="BJ765" s="142"/>
      <c r="BK765" s="142"/>
      <c r="BL765" s="142"/>
      <c r="BM765" s="142"/>
      <c r="BN765" s="142"/>
      <c r="BO765" s="142"/>
      <c r="BP765" s="142"/>
      <c r="BQ765" s="142"/>
      <c r="BR765" s="142"/>
      <c r="BS765" s="142"/>
      <c r="BT765" s="142"/>
      <c r="BU765" s="142"/>
      <c r="BV765" s="142"/>
      <c r="BW765" s="142"/>
      <c r="BX765" s="142"/>
      <c r="BY765" s="142"/>
      <c r="BZ765" s="142"/>
      <c r="CA765" s="142"/>
      <c r="CB765" s="142"/>
      <c r="CC765" s="142"/>
      <c r="CD765" s="142"/>
      <c r="CE765" s="142"/>
      <c r="CF765" s="142"/>
      <c r="CG765" s="142"/>
      <c r="CH765" s="142"/>
      <c r="CI765" s="142"/>
      <c r="CJ765" s="142"/>
      <c r="CK765" s="142"/>
      <c r="CL765" s="142"/>
      <c r="CM765" s="142"/>
      <c r="CN765" s="142"/>
      <c r="CO765" s="142"/>
      <c r="CP765" s="142"/>
      <c r="CQ765" s="142"/>
      <c r="CR765" s="142"/>
      <c r="CS765" s="142"/>
      <c r="CT765" s="142"/>
      <c r="CU765" s="142"/>
      <c r="CV765" s="142"/>
      <c r="CW765" s="142"/>
      <c r="CX765" s="142"/>
      <c r="CY765" s="142"/>
      <c r="CZ765" s="142"/>
      <c r="DA765" s="142"/>
      <c r="DB765" s="142"/>
      <c r="DC765" s="142"/>
      <c r="DD765" s="142"/>
      <c r="DE765" s="142"/>
      <c r="DF765" s="142"/>
      <c r="DG765" s="142"/>
      <c r="DH765" s="142"/>
      <c r="DI765" s="142"/>
      <c r="DJ765" s="142"/>
      <c r="DK765" s="142"/>
      <c r="DL765" s="142"/>
      <c r="DM765" s="142"/>
      <c r="EG765" s="41"/>
      <c r="EH765" s="41"/>
      <c r="EI765" s="41"/>
      <c r="EJ765" s="41"/>
      <c r="EK765" s="41"/>
      <c r="EL765" s="41"/>
      <c r="EM765" s="141"/>
      <c r="EN765" s="41"/>
      <c r="EW765" s="41"/>
      <c r="EX765" s="41"/>
    </row>
    <row r="766" spans="1:154" s="143" customFormat="1" x14ac:dyDescent="0.2">
      <c r="A766" s="41"/>
      <c r="B766" s="139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1"/>
      <c r="AG766" s="41"/>
      <c r="AH766" s="41"/>
      <c r="AI766" s="41"/>
      <c r="AJ766" s="41"/>
      <c r="AK766" s="41"/>
      <c r="AL766" s="41"/>
      <c r="AM766" s="41"/>
      <c r="AN766" s="41"/>
      <c r="AO766" s="41"/>
      <c r="AP766" s="140"/>
      <c r="AQ766" s="41"/>
      <c r="AR766" s="141"/>
      <c r="AS766" s="117"/>
      <c r="AT766" s="117"/>
      <c r="AU766" s="117"/>
      <c r="AV766" s="142"/>
      <c r="AW766" s="142"/>
      <c r="AX766" s="142"/>
      <c r="AY766" s="142"/>
      <c r="AZ766" s="142"/>
      <c r="BA766" s="142"/>
      <c r="BB766" s="142"/>
      <c r="BC766" s="142"/>
      <c r="BD766" s="142"/>
      <c r="BE766" s="142"/>
      <c r="BF766" s="142"/>
      <c r="BG766" s="142"/>
      <c r="BH766" s="142"/>
      <c r="BI766" s="142"/>
      <c r="BJ766" s="142"/>
      <c r="BK766" s="142"/>
      <c r="BL766" s="142"/>
      <c r="BM766" s="142"/>
      <c r="BN766" s="142"/>
      <c r="BO766" s="142"/>
      <c r="BP766" s="142"/>
      <c r="BQ766" s="142"/>
      <c r="BR766" s="142"/>
      <c r="BS766" s="142"/>
      <c r="BT766" s="142"/>
      <c r="BU766" s="142"/>
      <c r="BV766" s="142"/>
      <c r="BW766" s="142"/>
      <c r="BX766" s="142"/>
      <c r="BY766" s="142"/>
      <c r="BZ766" s="142"/>
      <c r="CA766" s="142"/>
      <c r="CB766" s="142"/>
      <c r="CC766" s="142"/>
      <c r="CD766" s="142"/>
      <c r="CE766" s="142"/>
      <c r="CF766" s="142"/>
      <c r="CG766" s="142"/>
      <c r="CH766" s="142"/>
      <c r="CI766" s="142"/>
      <c r="CJ766" s="142"/>
      <c r="CK766" s="142"/>
      <c r="CL766" s="142"/>
      <c r="CM766" s="142"/>
      <c r="CN766" s="142"/>
      <c r="CO766" s="142"/>
      <c r="CP766" s="142"/>
      <c r="CQ766" s="142"/>
      <c r="CR766" s="142"/>
      <c r="CS766" s="142"/>
      <c r="CT766" s="142"/>
      <c r="CU766" s="142"/>
      <c r="CV766" s="142"/>
      <c r="CW766" s="142"/>
      <c r="CX766" s="142"/>
      <c r="CY766" s="142"/>
      <c r="CZ766" s="142"/>
      <c r="DA766" s="142"/>
      <c r="DB766" s="142"/>
      <c r="DC766" s="142"/>
      <c r="DD766" s="142"/>
      <c r="DE766" s="142"/>
      <c r="DF766" s="142"/>
      <c r="DG766" s="142"/>
      <c r="DH766" s="142"/>
      <c r="DI766" s="142"/>
      <c r="DJ766" s="142"/>
      <c r="DK766" s="142"/>
      <c r="DL766" s="142"/>
      <c r="DM766" s="142"/>
      <c r="EG766" s="41"/>
      <c r="EH766" s="41"/>
      <c r="EI766" s="41"/>
      <c r="EJ766" s="41"/>
      <c r="EK766" s="41"/>
      <c r="EL766" s="41"/>
      <c r="EM766" s="141"/>
      <c r="EN766" s="41"/>
      <c r="EW766" s="41"/>
      <c r="EX766" s="41"/>
    </row>
    <row r="767" spans="1:154" s="143" customFormat="1" x14ac:dyDescent="0.2">
      <c r="A767" s="41"/>
      <c r="B767" s="139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1"/>
      <c r="AG767" s="41"/>
      <c r="AH767" s="41"/>
      <c r="AI767" s="41"/>
      <c r="AJ767" s="41"/>
      <c r="AK767" s="41"/>
      <c r="AL767" s="41"/>
      <c r="AM767" s="41"/>
      <c r="AN767" s="41"/>
      <c r="AO767" s="41"/>
      <c r="AP767" s="140"/>
      <c r="AQ767" s="41"/>
      <c r="AR767" s="141"/>
      <c r="AS767" s="117"/>
      <c r="AT767" s="117"/>
      <c r="AU767" s="117"/>
      <c r="AV767" s="142"/>
      <c r="AW767" s="142"/>
      <c r="AX767" s="142"/>
      <c r="AY767" s="142"/>
      <c r="AZ767" s="142"/>
      <c r="BA767" s="142"/>
      <c r="BB767" s="142"/>
      <c r="BC767" s="142"/>
      <c r="BD767" s="142"/>
      <c r="BE767" s="142"/>
      <c r="BF767" s="142"/>
      <c r="BG767" s="142"/>
      <c r="BH767" s="142"/>
      <c r="BI767" s="142"/>
      <c r="BJ767" s="142"/>
      <c r="BK767" s="142"/>
      <c r="BL767" s="142"/>
      <c r="BM767" s="142"/>
      <c r="BN767" s="142"/>
      <c r="BO767" s="142"/>
      <c r="BP767" s="142"/>
      <c r="BQ767" s="142"/>
      <c r="BR767" s="142"/>
      <c r="BS767" s="142"/>
      <c r="BT767" s="142"/>
      <c r="BU767" s="142"/>
      <c r="BV767" s="142"/>
      <c r="BW767" s="142"/>
      <c r="BX767" s="142"/>
      <c r="BY767" s="142"/>
      <c r="BZ767" s="142"/>
      <c r="CA767" s="142"/>
      <c r="CB767" s="142"/>
      <c r="CC767" s="142"/>
      <c r="CD767" s="142"/>
      <c r="CE767" s="142"/>
      <c r="CF767" s="142"/>
      <c r="CG767" s="142"/>
      <c r="CH767" s="142"/>
      <c r="CI767" s="142"/>
      <c r="CJ767" s="142"/>
      <c r="CK767" s="142"/>
      <c r="CL767" s="142"/>
      <c r="CM767" s="142"/>
      <c r="CN767" s="142"/>
      <c r="CO767" s="142"/>
      <c r="CP767" s="142"/>
      <c r="CQ767" s="142"/>
      <c r="CR767" s="142"/>
      <c r="CS767" s="142"/>
      <c r="CT767" s="142"/>
      <c r="CU767" s="142"/>
      <c r="CV767" s="142"/>
      <c r="CW767" s="142"/>
      <c r="CX767" s="142"/>
      <c r="CY767" s="142"/>
      <c r="CZ767" s="142"/>
      <c r="DA767" s="142"/>
      <c r="DB767" s="142"/>
      <c r="DC767" s="142"/>
      <c r="DD767" s="142"/>
      <c r="DE767" s="142"/>
      <c r="DF767" s="142"/>
      <c r="DG767" s="142"/>
      <c r="DH767" s="142"/>
      <c r="DI767" s="142"/>
      <c r="DJ767" s="142"/>
      <c r="DK767" s="142"/>
      <c r="DL767" s="142"/>
      <c r="DM767" s="142"/>
      <c r="EG767" s="41"/>
      <c r="EH767" s="41"/>
      <c r="EI767" s="41"/>
      <c r="EJ767" s="41"/>
      <c r="EK767" s="41"/>
      <c r="EL767" s="41"/>
      <c r="EM767" s="141"/>
      <c r="EN767" s="41"/>
      <c r="EW767" s="41"/>
      <c r="EX767" s="41"/>
    </row>
    <row r="768" spans="1:154" s="143" customFormat="1" x14ac:dyDescent="0.2">
      <c r="A768" s="41"/>
      <c r="B768" s="139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1"/>
      <c r="AG768" s="41"/>
      <c r="AH768" s="41"/>
      <c r="AI768" s="41"/>
      <c r="AJ768" s="41"/>
      <c r="AK768" s="41"/>
      <c r="AL768" s="41"/>
      <c r="AM768" s="41"/>
      <c r="AN768" s="41"/>
      <c r="AO768" s="41"/>
      <c r="AP768" s="140"/>
      <c r="AQ768" s="41"/>
      <c r="AR768" s="141"/>
      <c r="AS768" s="117"/>
      <c r="AT768" s="117"/>
      <c r="AU768" s="117"/>
      <c r="AV768" s="142"/>
      <c r="AW768" s="142"/>
      <c r="AX768" s="142"/>
      <c r="AY768" s="142"/>
      <c r="AZ768" s="142"/>
      <c r="BA768" s="142"/>
      <c r="BB768" s="142"/>
      <c r="BC768" s="142"/>
      <c r="BD768" s="142"/>
      <c r="BE768" s="142"/>
      <c r="BF768" s="142"/>
      <c r="BG768" s="142"/>
      <c r="BH768" s="142"/>
      <c r="BI768" s="142"/>
      <c r="BJ768" s="142"/>
      <c r="BK768" s="142"/>
      <c r="BL768" s="142"/>
      <c r="BM768" s="142"/>
      <c r="BN768" s="142"/>
      <c r="BO768" s="142"/>
      <c r="BP768" s="142"/>
      <c r="BQ768" s="142"/>
      <c r="BR768" s="142"/>
      <c r="BS768" s="142"/>
      <c r="BT768" s="142"/>
      <c r="BU768" s="142"/>
      <c r="BV768" s="142"/>
      <c r="BW768" s="142"/>
      <c r="BX768" s="142"/>
      <c r="BY768" s="142"/>
      <c r="BZ768" s="142"/>
      <c r="CA768" s="142"/>
      <c r="CB768" s="142"/>
      <c r="CC768" s="142"/>
      <c r="CD768" s="142"/>
      <c r="CE768" s="142"/>
      <c r="CF768" s="142"/>
      <c r="CG768" s="142"/>
      <c r="CH768" s="142"/>
      <c r="CI768" s="142"/>
      <c r="CJ768" s="142"/>
      <c r="CK768" s="142"/>
      <c r="CL768" s="142"/>
      <c r="CM768" s="142"/>
      <c r="CN768" s="142"/>
      <c r="CO768" s="142"/>
      <c r="CP768" s="142"/>
      <c r="CQ768" s="142"/>
      <c r="CR768" s="142"/>
      <c r="CS768" s="142"/>
      <c r="CT768" s="142"/>
      <c r="CU768" s="142"/>
      <c r="CV768" s="142"/>
      <c r="CW768" s="142"/>
      <c r="CX768" s="142"/>
      <c r="CY768" s="142"/>
      <c r="CZ768" s="142"/>
      <c r="DA768" s="142"/>
      <c r="DB768" s="142"/>
      <c r="DC768" s="142"/>
      <c r="DD768" s="142"/>
      <c r="DE768" s="142"/>
      <c r="DF768" s="142"/>
      <c r="DG768" s="142"/>
      <c r="DH768" s="142"/>
      <c r="DI768" s="142"/>
      <c r="DJ768" s="142"/>
      <c r="DK768" s="142"/>
      <c r="DL768" s="142"/>
      <c r="DM768" s="142"/>
      <c r="EG768" s="41"/>
      <c r="EH768" s="41"/>
      <c r="EI768" s="41"/>
      <c r="EJ768" s="41"/>
      <c r="EK768" s="41"/>
      <c r="EL768" s="41"/>
      <c r="EM768" s="141"/>
      <c r="EN768" s="41"/>
      <c r="EW768" s="41"/>
      <c r="EX768" s="41"/>
    </row>
    <row r="769" spans="1:154" s="143" customFormat="1" x14ac:dyDescent="0.2">
      <c r="A769" s="41"/>
      <c r="B769" s="139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1"/>
      <c r="AG769" s="41"/>
      <c r="AH769" s="41"/>
      <c r="AI769" s="41"/>
      <c r="AJ769" s="41"/>
      <c r="AK769" s="41"/>
      <c r="AL769" s="41"/>
      <c r="AM769" s="41"/>
      <c r="AN769" s="41"/>
      <c r="AO769" s="41"/>
      <c r="AP769" s="140"/>
      <c r="AQ769" s="41"/>
      <c r="AR769" s="141"/>
      <c r="AS769" s="117"/>
      <c r="AT769" s="117"/>
      <c r="AU769" s="117"/>
      <c r="AV769" s="142"/>
      <c r="AW769" s="142"/>
      <c r="AX769" s="142"/>
      <c r="AY769" s="142"/>
      <c r="AZ769" s="142"/>
      <c r="BA769" s="142"/>
      <c r="BB769" s="142"/>
      <c r="BC769" s="142"/>
      <c r="BD769" s="142"/>
      <c r="BE769" s="142"/>
      <c r="BF769" s="142"/>
      <c r="BG769" s="142"/>
      <c r="BH769" s="142"/>
      <c r="BI769" s="142"/>
      <c r="BJ769" s="142"/>
      <c r="BK769" s="142"/>
      <c r="BL769" s="142"/>
      <c r="BM769" s="142"/>
      <c r="BN769" s="142"/>
      <c r="BO769" s="142"/>
      <c r="BP769" s="142"/>
      <c r="BQ769" s="142"/>
      <c r="BR769" s="142"/>
      <c r="BS769" s="142"/>
      <c r="BT769" s="142"/>
      <c r="BU769" s="142"/>
      <c r="BV769" s="142"/>
      <c r="BW769" s="142"/>
      <c r="BX769" s="142"/>
      <c r="BY769" s="142"/>
      <c r="BZ769" s="142"/>
      <c r="CA769" s="142"/>
      <c r="CB769" s="142"/>
      <c r="CC769" s="142"/>
      <c r="CD769" s="142"/>
      <c r="CE769" s="142"/>
      <c r="CF769" s="142"/>
      <c r="CG769" s="142"/>
      <c r="CH769" s="142"/>
      <c r="CI769" s="142"/>
      <c r="CJ769" s="142"/>
      <c r="CK769" s="142"/>
      <c r="CL769" s="142"/>
      <c r="CM769" s="142"/>
      <c r="CN769" s="142"/>
      <c r="CO769" s="142"/>
      <c r="CP769" s="142"/>
      <c r="CQ769" s="142"/>
      <c r="CR769" s="142"/>
      <c r="CS769" s="142"/>
      <c r="CT769" s="142"/>
      <c r="CU769" s="142"/>
      <c r="CV769" s="142"/>
      <c r="CW769" s="142"/>
      <c r="CX769" s="142"/>
      <c r="CY769" s="142"/>
      <c r="CZ769" s="142"/>
      <c r="DA769" s="142"/>
      <c r="DB769" s="142"/>
      <c r="DC769" s="142"/>
      <c r="DD769" s="142"/>
      <c r="DE769" s="142"/>
      <c r="DF769" s="142"/>
      <c r="DG769" s="142"/>
      <c r="DH769" s="142"/>
      <c r="DI769" s="142"/>
      <c r="DJ769" s="142"/>
      <c r="DK769" s="142"/>
      <c r="DL769" s="142"/>
      <c r="DM769" s="142"/>
      <c r="EG769" s="41"/>
      <c r="EH769" s="41"/>
      <c r="EI769" s="41"/>
      <c r="EJ769" s="41"/>
      <c r="EK769" s="41"/>
      <c r="EL769" s="41"/>
      <c r="EM769" s="141"/>
      <c r="EN769" s="41"/>
      <c r="EW769" s="41"/>
      <c r="EX769" s="41"/>
    </row>
    <row r="770" spans="1:154" s="143" customFormat="1" x14ac:dyDescent="0.2">
      <c r="A770" s="41"/>
      <c r="B770" s="139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1"/>
      <c r="AG770" s="41"/>
      <c r="AH770" s="41"/>
      <c r="AI770" s="41"/>
      <c r="AJ770" s="41"/>
      <c r="AK770" s="41"/>
      <c r="AL770" s="41"/>
      <c r="AM770" s="41"/>
      <c r="AN770" s="41"/>
      <c r="AO770" s="41"/>
      <c r="AP770" s="140"/>
      <c r="AQ770" s="41"/>
      <c r="AR770" s="141"/>
      <c r="AS770" s="117"/>
      <c r="AT770" s="117"/>
      <c r="AU770" s="117"/>
      <c r="AV770" s="142"/>
      <c r="AW770" s="142"/>
      <c r="AX770" s="142"/>
      <c r="AY770" s="142"/>
      <c r="AZ770" s="142"/>
      <c r="BA770" s="142"/>
      <c r="BB770" s="142"/>
      <c r="BC770" s="142"/>
      <c r="BD770" s="142"/>
      <c r="BE770" s="142"/>
      <c r="BF770" s="142"/>
      <c r="BG770" s="142"/>
      <c r="BH770" s="142"/>
      <c r="BI770" s="142"/>
      <c r="BJ770" s="142"/>
      <c r="BK770" s="142"/>
      <c r="BL770" s="142"/>
      <c r="BM770" s="142"/>
      <c r="BN770" s="142"/>
      <c r="BO770" s="142"/>
      <c r="BP770" s="142"/>
      <c r="BQ770" s="142"/>
      <c r="BR770" s="142"/>
      <c r="BS770" s="142"/>
      <c r="BT770" s="142"/>
      <c r="BU770" s="142"/>
      <c r="BV770" s="142"/>
      <c r="BW770" s="142"/>
      <c r="BX770" s="142"/>
      <c r="BY770" s="142"/>
      <c r="BZ770" s="142"/>
      <c r="CA770" s="142"/>
      <c r="CB770" s="142"/>
      <c r="CC770" s="142"/>
      <c r="CD770" s="142"/>
      <c r="CE770" s="142"/>
      <c r="CF770" s="142"/>
      <c r="CG770" s="142"/>
      <c r="CH770" s="142"/>
      <c r="CI770" s="142"/>
      <c r="CJ770" s="142"/>
      <c r="CK770" s="142"/>
      <c r="CL770" s="142"/>
      <c r="CM770" s="142"/>
      <c r="CN770" s="142"/>
      <c r="CO770" s="142"/>
      <c r="CP770" s="142"/>
      <c r="CQ770" s="142"/>
      <c r="CR770" s="142"/>
      <c r="CS770" s="142"/>
      <c r="CT770" s="142"/>
      <c r="CU770" s="142"/>
      <c r="CV770" s="142"/>
      <c r="CW770" s="142"/>
      <c r="CX770" s="142"/>
      <c r="CY770" s="142"/>
      <c r="CZ770" s="142"/>
      <c r="DA770" s="142"/>
      <c r="DB770" s="142"/>
      <c r="DC770" s="142"/>
      <c r="DD770" s="142"/>
      <c r="DE770" s="142"/>
      <c r="DF770" s="142"/>
      <c r="DG770" s="142"/>
      <c r="DH770" s="142"/>
      <c r="DI770" s="142"/>
      <c r="DJ770" s="142"/>
      <c r="DK770" s="142"/>
      <c r="DL770" s="142"/>
      <c r="DM770" s="142"/>
      <c r="EG770" s="41"/>
      <c r="EH770" s="41"/>
      <c r="EI770" s="41"/>
      <c r="EJ770" s="41"/>
      <c r="EK770" s="41"/>
      <c r="EL770" s="41"/>
      <c r="EM770" s="141"/>
      <c r="EN770" s="41"/>
      <c r="EW770" s="41"/>
      <c r="EX770" s="41"/>
    </row>
    <row r="771" spans="1:154" s="143" customFormat="1" x14ac:dyDescent="0.2">
      <c r="A771" s="41"/>
      <c r="B771" s="139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1"/>
      <c r="AG771" s="41"/>
      <c r="AH771" s="41"/>
      <c r="AI771" s="41"/>
      <c r="AJ771" s="41"/>
      <c r="AK771" s="41"/>
      <c r="AL771" s="41"/>
      <c r="AM771" s="41"/>
      <c r="AN771" s="41"/>
      <c r="AO771" s="41"/>
      <c r="AP771" s="140"/>
      <c r="AQ771" s="41"/>
      <c r="AR771" s="141"/>
      <c r="AS771" s="117"/>
      <c r="AT771" s="117"/>
      <c r="AU771" s="117"/>
      <c r="AV771" s="142"/>
      <c r="AW771" s="142"/>
      <c r="AX771" s="142"/>
      <c r="AY771" s="142"/>
      <c r="AZ771" s="142"/>
      <c r="BA771" s="142"/>
      <c r="BB771" s="142"/>
      <c r="BC771" s="142"/>
      <c r="BD771" s="142"/>
      <c r="BE771" s="142"/>
      <c r="BF771" s="142"/>
      <c r="BG771" s="142"/>
      <c r="BH771" s="142"/>
      <c r="BI771" s="142"/>
      <c r="BJ771" s="142"/>
      <c r="BK771" s="142"/>
      <c r="BL771" s="142"/>
      <c r="BM771" s="142"/>
      <c r="BN771" s="142"/>
      <c r="BO771" s="142"/>
      <c r="BP771" s="142"/>
      <c r="BQ771" s="142"/>
      <c r="BR771" s="142"/>
      <c r="BS771" s="142"/>
      <c r="BT771" s="142"/>
      <c r="BU771" s="142"/>
      <c r="BV771" s="142"/>
      <c r="BW771" s="142"/>
      <c r="BX771" s="142"/>
      <c r="BY771" s="142"/>
      <c r="BZ771" s="142"/>
      <c r="CA771" s="142"/>
      <c r="CB771" s="142"/>
      <c r="CC771" s="142"/>
      <c r="CD771" s="142"/>
      <c r="CE771" s="142"/>
      <c r="CF771" s="142"/>
      <c r="CG771" s="142"/>
      <c r="CH771" s="142"/>
      <c r="CI771" s="142"/>
      <c r="CJ771" s="142"/>
      <c r="CK771" s="142"/>
      <c r="CL771" s="142"/>
      <c r="CM771" s="142"/>
      <c r="CN771" s="142"/>
      <c r="CO771" s="142"/>
      <c r="CP771" s="142"/>
      <c r="CQ771" s="142"/>
      <c r="CR771" s="142"/>
      <c r="CS771" s="142"/>
      <c r="CT771" s="142"/>
      <c r="CU771" s="142"/>
      <c r="CV771" s="142"/>
      <c r="CW771" s="142"/>
      <c r="CX771" s="142"/>
      <c r="CY771" s="142"/>
      <c r="CZ771" s="142"/>
      <c r="DA771" s="142"/>
      <c r="DB771" s="142"/>
      <c r="DC771" s="142"/>
      <c r="DD771" s="142"/>
      <c r="DE771" s="142"/>
      <c r="DF771" s="142"/>
      <c r="DG771" s="142"/>
      <c r="DH771" s="142"/>
      <c r="DI771" s="142"/>
      <c r="DJ771" s="142"/>
      <c r="DK771" s="142"/>
      <c r="DL771" s="142"/>
      <c r="DM771" s="142"/>
      <c r="EG771" s="41"/>
      <c r="EH771" s="41"/>
      <c r="EI771" s="41"/>
      <c r="EJ771" s="41"/>
      <c r="EK771" s="41"/>
      <c r="EL771" s="41"/>
      <c r="EM771" s="141"/>
      <c r="EN771" s="41"/>
      <c r="EW771" s="41"/>
      <c r="EX771" s="41"/>
    </row>
    <row r="772" spans="1:154" s="143" customFormat="1" x14ac:dyDescent="0.2">
      <c r="A772" s="41"/>
      <c r="B772" s="139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1"/>
      <c r="AG772" s="41"/>
      <c r="AH772" s="41"/>
      <c r="AI772" s="41"/>
      <c r="AJ772" s="41"/>
      <c r="AK772" s="41"/>
      <c r="AL772" s="41"/>
      <c r="AM772" s="41"/>
      <c r="AN772" s="41"/>
      <c r="AO772" s="41"/>
      <c r="AP772" s="140"/>
      <c r="AQ772" s="41"/>
      <c r="AR772" s="141"/>
      <c r="AS772" s="117"/>
      <c r="AT772" s="117"/>
      <c r="AU772" s="117"/>
      <c r="AV772" s="142"/>
      <c r="AW772" s="142"/>
      <c r="AX772" s="142"/>
      <c r="AY772" s="142"/>
      <c r="AZ772" s="142"/>
      <c r="BA772" s="142"/>
      <c r="BB772" s="142"/>
      <c r="BC772" s="142"/>
      <c r="BD772" s="142"/>
      <c r="BE772" s="142"/>
      <c r="BF772" s="142"/>
      <c r="BG772" s="142"/>
      <c r="BH772" s="142"/>
      <c r="BI772" s="142"/>
      <c r="BJ772" s="142"/>
      <c r="BK772" s="142"/>
      <c r="BL772" s="142"/>
      <c r="BM772" s="142"/>
      <c r="BN772" s="142"/>
      <c r="BO772" s="142"/>
      <c r="BP772" s="142"/>
      <c r="BQ772" s="142"/>
      <c r="BR772" s="142"/>
      <c r="BS772" s="142"/>
      <c r="BT772" s="142"/>
      <c r="BU772" s="142"/>
      <c r="BV772" s="142"/>
      <c r="BW772" s="142"/>
      <c r="BX772" s="142"/>
      <c r="BY772" s="142"/>
      <c r="BZ772" s="142"/>
      <c r="CA772" s="142"/>
      <c r="CB772" s="142"/>
      <c r="CC772" s="142"/>
      <c r="CD772" s="142"/>
      <c r="CE772" s="142"/>
      <c r="CF772" s="142"/>
      <c r="CG772" s="142"/>
      <c r="CH772" s="142"/>
      <c r="CI772" s="142"/>
      <c r="CJ772" s="142"/>
      <c r="CK772" s="142"/>
      <c r="CL772" s="142"/>
      <c r="CM772" s="142"/>
      <c r="CN772" s="142"/>
      <c r="CO772" s="142"/>
      <c r="CP772" s="142"/>
      <c r="CQ772" s="142"/>
      <c r="CR772" s="142"/>
      <c r="CS772" s="142"/>
      <c r="CT772" s="142"/>
      <c r="CU772" s="142"/>
      <c r="CV772" s="142"/>
      <c r="CW772" s="142"/>
      <c r="CX772" s="142"/>
      <c r="CY772" s="142"/>
      <c r="CZ772" s="142"/>
      <c r="DA772" s="142"/>
      <c r="DB772" s="142"/>
      <c r="DC772" s="142"/>
      <c r="DD772" s="142"/>
      <c r="DE772" s="142"/>
      <c r="DF772" s="142"/>
      <c r="DG772" s="142"/>
      <c r="DH772" s="142"/>
      <c r="DI772" s="142"/>
      <c r="DJ772" s="142"/>
      <c r="DK772" s="142"/>
      <c r="DL772" s="142"/>
      <c r="DM772" s="142"/>
      <c r="EG772" s="41"/>
      <c r="EH772" s="41"/>
      <c r="EI772" s="41"/>
      <c r="EJ772" s="41"/>
      <c r="EK772" s="41"/>
      <c r="EL772" s="41"/>
      <c r="EM772" s="141"/>
      <c r="EN772" s="41"/>
      <c r="EW772" s="41"/>
      <c r="EX772" s="41"/>
    </row>
    <row r="773" spans="1:154" s="143" customFormat="1" x14ac:dyDescent="0.2">
      <c r="A773" s="41"/>
      <c r="B773" s="139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1"/>
      <c r="AG773" s="41"/>
      <c r="AH773" s="41"/>
      <c r="AI773" s="41"/>
      <c r="AJ773" s="41"/>
      <c r="AK773" s="41"/>
      <c r="AL773" s="41"/>
      <c r="AM773" s="41"/>
      <c r="AN773" s="41"/>
      <c r="AO773" s="41"/>
      <c r="AP773" s="140"/>
      <c r="AQ773" s="41"/>
      <c r="AR773" s="141"/>
      <c r="AS773" s="117"/>
      <c r="AT773" s="117"/>
      <c r="AU773" s="117"/>
      <c r="AV773" s="142"/>
      <c r="AW773" s="142"/>
      <c r="AX773" s="142"/>
      <c r="AY773" s="142"/>
      <c r="AZ773" s="142"/>
      <c r="BA773" s="142"/>
      <c r="BB773" s="142"/>
      <c r="BC773" s="142"/>
      <c r="BD773" s="142"/>
      <c r="BE773" s="142"/>
      <c r="BF773" s="142"/>
      <c r="BG773" s="142"/>
      <c r="BH773" s="142"/>
      <c r="BI773" s="142"/>
      <c r="BJ773" s="142"/>
      <c r="BK773" s="142"/>
      <c r="BL773" s="142"/>
      <c r="BM773" s="142"/>
      <c r="BN773" s="142"/>
      <c r="BO773" s="142"/>
      <c r="BP773" s="142"/>
      <c r="BQ773" s="142"/>
      <c r="BR773" s="142"/>
      <c r="BS773" s="142"/>
      <c r="BT773" s="142"/>
      <c r="BU773" s="142"/>
      <c r="BV773" s="142"/>
      <c r="BW773" s="142"/>
      <c r="BX773" s="142"/>
      <c r="BY773" s="142"/>
      <c r="BZ773" s="142"/>
      <c r="CA773" s="142"/>
      <c r="CB773" s="142"/>
      <c r="CC773" s="142"/>
      <c r="CD773" s="142"/>
      <c r="CE773" s="142"/>
      <c r="CF773" s="142"/>
      <c r="CG773" s="142"/>
      <c r="CH773" s="142"/>
      <c r="CI773" s="142"/>
      <c r="CJ773" s="142"/>
      <c r="CK773" s="142"/>
      <c r="CL773" s="142"/>
      <c r="CM773" s="142"/>
      <c r="CN773" s="142"/>
      <c r="CO773" s="142"/>
      <c r="CP773" s="142"/>
      <c r="CQ773" s="142"/>
      <c r="CR773" s="142"/>
      <c r="CS773" s="142"/>
      <c r="CT773" s="142"/>
      <c r="CU773" s="142"/>
      <c r="CV773" s="142"/>
      <c r="CW773" s="142"/>
      <c r="CX773" s="142"/>
      <c r="CY773" s="142"/>
      <c r="CZ773" s="142"/>
      <c r="DA773" s="142"/>
      <c r="DB773" s="142"/>
      <c r="DC773" s="142"/>
      <c r="DD773" s="142"/>
      <c r="DE773" s="142"/>
      <c r="DF773" s="142"/>
      <c r="DG773" s="142"/>
      <c r="DH773" s="142"/>
      <c r="DI773" s="142"/>
      <c r="DJ773" s="142"/>
      <c r="DK773" s="142"/>
      <c r="DL773" s="142"/>
      <c r="DM773" s="142"/>
      <c r="EG773" s="41"/>
      <c r="EH773" s="41"/>
      <c r="EI773" s="41"/>
      <c r="EJ773" s="41"/>
      <c r="EK773" s="41"/>
      <c r="EL773" s="41"/>
      <c r="EM773" s="141"/>
      <c r="EN773" s="41"/>
      <c r="EW773" s="41"/>
      <c r="EX773" s="41"/>
    </row>
    <row r="774" spans="1:154" s="143" customFormat="1" x14ac:dyDescent="0.2">
      <c r="A774" s="41"/>
      <c r="B774" s="139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1"/>
      <c r="AG774" s="41"/>
      <c r="AH774" s="41"/>
      <c r="AI774" s="41"/>
      <c r="AJ774" s="41"/>
      <c r="AK774" s="41"/>
      <c r="AL774" s="41"/>
      <c r="AM774" s="41"/>
      <c r="AN774" s="41"/>
      <c r="AO774" s="41"/>
      <c r="AP774" s="140"/>
      <c r="AQ774" s="41"/>
      <c r="AR774" s="141"/>
      <c r="AS774" s="117"/>
      <c r="AT774" s="117"/>
      <c r="AU774" s="117"/>
      <c r="AV774" s="142"/>
      <c r="AW774" s="142"/>
      <c r="AX774" s="142"/>
      <c r="AY774" s="142"/>
      <c r="AZ774" s="142"/>
      <c r="BA774" s="142"/>
      <c r="BB774" s="142"/>
      <c r="BC774" s="142"/>
      <c r="BD774" s="142"/>
      <c r="BE774" s="142"/>
      <c r="BF774" s="142"/>
      <c r="BG774" s="142"/>
      <c r="BH774" s="142"/>
      <c r="BI774" s="142"/>
      <c r="BJ774" s="142"/>
      <c r="BK774" s="142"/>
      <c r="BL774" s="142"/>
      <c r="BM774" s="142"/>
      <c r="BN774" s="142"/>
      <c r="BO774" s="142"/>
      <c r="BP774" s="142"/>
      <c r="BQ774" s="142"/>
      <c r="BR774" s="142"/>
      <c r="BS774" s="142"/>
      <c r="BT774" s="142"/>
      <c r="BU774" s="142"/>
      <c r="BV774" s="142"/>
      <c r="BW774" s="142"/>
      <c r="BX774" s="142"/>
      <c r="BY774" s="142"/>
      <c r="BZ774" s="142"/>
      <c r="CA774" s="142"/>
      <c r="CB774" s="142"/>
      <c r="CC774" s="142"/>
      <c r="CD774" s="142"/>
      <c r="CE774" s="142"/>
      <c r="CF774" s="142"/>
      <c r="CG774" s="142"/>
      <c r="CH774" s="142"/>
      <c r="CI774" s="142"/>
      <c r="CJ774" s="142"/>
      <c r="CK774" s="142"/>
      <c r="CL774" s="142"/>
      <c r="CM774" s="142"/>
      <c r="CN774" s="142"/>
      <c r="CO774" s="142"/>
      <c r="CP774" s="142"/>
      <c r="CQ774" s="142"/>
      <c r="CR774" s="142"/>
      <c r="CS774" s="142"/>
      <c r="CT774" s="142"/>
      <c r="CU774" s="142"/>
      <c r="CV774" s="142"/>
      <c r="CW774" s="142"/>
      <c r="CX774" s="142"/>
      <c r="CY774" s="142"/>
      <c r="CZ774" s="142"/>
      <c r="DA774" s="142"/>
      <c r="DB774" s="142"/>
      <c r="DC774" s="142"/>
      <c r="DD774" s="142"/>
      <c r="DE774" s="142"/>
      <c r="DF774" s="142"/>
      <c r="DG774" s="142"/>
      <c r="DH774" s="142"/>
      <c r="DI774" s="142"/>
      <c r="DJ774" s="142"/>
      <c r="DK774" s="142"/>
      <c r="DL774" s="142"/>
      <c r="DM774" s="142"/>
      <c r="EG774" s="41"/>
      <c r="EH774" s="41"/>
      <c r="EI774" s="41"/>
      <c r="EJ774" s="41"/>
      <c r="EK774" s="41"/>
      <c r="EL774" s="41"/>
      <c r="EM774" s="141"/>
      <c r="EN774" s="41"/>
      <c r="EW774" s="41"/>
      <c r="EX774" s="41"/>
    </row>
    <row r="775" spans="1:154" s="143" customFormat="1" x14ac:dyDescent="0.2">
      <c r="A775" s="41"/>
      <c r="B775" s="139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1"/>
      <c r="AG775" s="41"/>
      <c r="AH775" s="41"/>
      <c r="AI775" s="41"/>
      <c r="AJ775" s="41"/>
      <c r="AK775" s="41"/>
      <c r="AL775" s="41"/>
      <c r="AM775" s="41"/>
      <c r="AN775" s="41"/>
      <c r="AO775" s="41"/>
      <c r="AP775" s="140"/>
      <c r="AQ775" s="41"/>
      <c r="AR775" s="141"/>
      <c r="AS775" s="117"/>
      <c r="AT775" s="117"/>
      <c r="AU775" s="117"/>
      <c r="AV775" s="142"/>
      <c r="AW775" s="142"/>
      <c r="AX775" s="142"/>
      <c r="AY775" s="142"/>
      <c r="AZ775" s="142"/>
      <c r="BA775" s="142"/>
      <c r="BB775" s="142"/>
      <c r="BC775" s="142"/>
      <c r="BD775" s="142"/>
      <c r="BE775" s="142"/>
      <c r="BF775" s="142"/>
      <c r="BG775" s="142"/>
      <c r="BH775" s="142"/>
      <c r="BI775" s="142"/>
      <c r="BJ775" s="142"/>
      <c r="BK775" s="142"/>
      <c r="BL775" s="142"/>
      <c r="BM775" s="142"/>
      <c r="BN775" s="142"/>
      <c r="BO775" s="142"/>
      <c r="BP775" s="142"/>
      <c r="BQ775" s="142"/>
      <c r="BR775" s="142"/>
      <c r="BS775" s="142"/>
      <c r="BT775" s="142"/>
      <c r="BU775" s="142"/>
      <c r="BV775" s="142"/>
      <c r="BW775" s="142"/>
      <c r="BX775" s="142"/>
      <c r="BY775" s="142"/>
      <c r="BZ775" s="142"/>
      <c r="CA775" s="142"/>
      <c r="CB775" s="142"/>
      <c r="CC775" s="142"/>
      <c r="CD775" s="142"/>
      <c r="CE775" s="142"/>
      <c r="CF775" s="142"/>
      <c r="CG775" s="142"/>
      <c r="CH775" s="142"/>
      <c r="CI775" s="142"/>
      <c r="CJ775" s="142"/>
      <c r="CK775" s="142"/>
      <c r="CL775" s="142"/>
      <c r="CM775" s="142"/>
      <c r="CN775" s="142"/>
      <c r="CO775" s="142"/>
      <c r="CP775" s="142"/>
      <c r="CQ775" s="142"/>
      <c r="CR775" s="142"/>
      <c r="CS775" s="142"/>
      <c r="CT775" s="142"/>
      <c r="CU775" s="142"/>
      <c r="CV775" s="142"/>
      <c r="CW775" s="142"/>
      <c r="CX775" s="142"/>
      <c r="CY775" s="142"/>
      <c r="CZ775" s="142"/>
      <c r="DA775" s="142"/>
      <c r="DB775" s="142"/>
      <c r="DC775" s="142"/>
      <c r="DD775" s="142"/>
      <c r="DE775" s="142"/>
      <c r="DF775" s="142"/>
      <c r="DG775" s="142"/>
      <c r="DH775" s="142"/>
      <c r="DI775" s="142"/>
      <c r="DJ775" s="142"/>
      <c r="DK775" s="142"/>
      <c r="DL775" s="142"/>
      <c r="DM775" s="142"/>
      <c r="EG775" s="41"/>
      <c r="EH775" s="41"/>
      <c r="EI775" s="41"/>
      <c r="EJ775" s="41"/>
      <c r="EK775" s="41"/>
      <c r="EL775" s="41"/>
      <c r="EM775" s="141"/>
      <c r="EN775" s="41"/>
      <c r="EW775" s="41"/>
      <c r="EX775" s="41"/>
    </row>
    <row r="776" spans="1:154" s="143" customFormat="1" x14ac:dyDescent="0.2">
      <c r="A776" s="41"/>
      <c r="B776" s="139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1"/>
      <c r="AG776" s="41"/>
      <c r="AH776" s="41"/>
      <c r="AI776" s="41"/>
      <c r="AJ776" s="41"/>
      <c r="AK776" s="41"/>
      <c r="AL776" s="41"/>
      <c r="AM776" s="41"/>
      <c r="AN776" s="41"/>
      <c r="AO776" s="41"/>
      <c r="AP776" s="140"/>
      <c r="AQ776" s="41"/>
      <c r="AR776" s="141"/>
      <c r="AS776" s="117"/>
      <c r="AT776" s="117"/>
      <c r="AU776" s="117"/>
      <c r="AV776" s="142"/>
      <c r="AW776" s="142"/>
      <c r="AX776" s="142"/>
      <c r="AY776" s="142"/>
      <c r="AZ776" s="142"/>
      <c r="BA776" s="142"/>
      <c r="BB776" s="142"/>
      <c r="BC776" s="142"/>
      <c r="BD776" s="142"/>
      <c r="BE776" s="142"/>
      <c r="BF776" s="142"/>
      <c r="BG776" s="142"/>
      <c r="BH776" s="142"/>
      <c r="BI776" s="142"/>
      <c r="BJ776" s="142"/>
      <c r="BK776" s="142"/>
      <c r="BL776" s="142"/>
      <c r="BM776" s="142"/>
      <c r="BN776" s="142"/>
      <c r="BO776" s="142"/>
      <c r="BP776" s="142"/>
      <c r="BQ776" s="142"/>
      <c r="BR776" s="142"/>
      <c r="BS776" s="142"/>
      <c r="BT776" s="142"/>
      <c r="BU776" s="142"/>
      <c r="BV776" s="142"/>
      <c r="BW776" s="142"/>
      <c r="BX776" s="142"/>
      <c r="BY776" s="142"/>
      <c r="BZ776" s="142"/>
      <c r="CA776" s="142"/>
      <c r="CB776" s="142"/>
      <c r="CC776" s="142"/>
      <c r="CD776" s="142"/>
      <c r="CE776" s="142"/>
      <c r="CF776" s="142"/>
      <c r="CG776" s="142"/>
      <c r="CH776" s="142"/>
      <c r="CI776" s="142"/>
      <c r="CJ776" s="142"/>
      <c r="CK776" s="142"/>
      <c r="CL776" s="142"/>
      <c r="CM776" s="142"/>
      <c r="CN776" s="142"/>
      <c r="CO776" s="142"/>
      <c r="CP776" s="142"/>
      <c r="CQ776" s="142"/>
      <c r="CR776" s="142"/>
      <c r="CS776" s="142"/>
      <c r="CT776" s="142"/>
      <c r="CU776" s="142"/>
      <c r="CV776" s="142"/>
      <c r="CW776" s="142"/>
      <c r="CX776" s="142"/>
      <c r="CY776" s="142"/>
      <c r="CZ776" s="142"/>
      <c r="DA776" s="142"/>
      <c r="DB776" s="142"/>
      <c r="DC776" s="142"/>
      <c r="DD776" s="142"/>
      <c r="DE776" s="142"/>
      <c r="DF776" s="142"/>
      <c r="DG776" s="142"/>
      <c r="DH776" s="142"/>
      <c r="DI776" s="142"/>
      <c r="DJ776" s="142"/>
      <c r="DK776" s="142"/>
      <c r="DL776" s="142"/>
      <c r="DM776" s="142"/>
      <c r="EG776" s="41"/>
      <c r="EH776" s="41"/>
      <c r="EI776" s="41"/>
      <c r="EJ776" s="41"/>
      <c r="EK776" s="41"/>
      <c r="EL776" s="41"/>
      <c r="EM776" s="141"/>
      <c r="EN776" s="41"/>
      <c r="EW776" s="41"/>
      <c r="EX776" s="41"/>
    </row>
    <row r="777" spans="1:154" s="143" customFormat="1" x14ac:dyDescent="0.2">
      <c r="A777" s="41"/>
      <c r="B777" s="139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1"/>
      <c r="AG777" s="41"/>
      <c r="AH777" s="41"/>
      <c r="AI777" s="41"/>
      <c r="AJ777" s="41"/>
      <c r="AK777" s="41"/>
      <c r="AL777" s="41"/>
      <c r="AM777" s="41"/>
      <c r="AN777" s="41"/>
      <c r="AO777" s="41"/>
      <c r="AP777" s="140"/>
      <c r="AQ777" s="41"/>
      <c r="AR777" s="141"/>
      <c r="AS777" s="117"/>
      <c r="AT777" s="117"/>
      <c r="AU777" s="117"/>
      <c r="AV777" s="142"/>
      <c r="AW777" s="142"/>
      <c r="AX777" s="142"/>
      <c r="AY777" s="142"/>
      <c r="AZ777" s="142"/>
      <c r="BA777" s="142"/>
      <c r="BB777" s="142"/>
      <c r="BC777" s="142"/>
      <c r="BD777" s="142"/>
      <c r="BE777" s="142"/>
      <c r="BF777" s="142"/>
      <c r="BG777" s="142"/>
      <c r="BH777" s="142"/>
      <c r="BI777" s="142"/>
      <c r="BJ777" s="142"/>
      <c r="BK777" s="142"/>
      <c r="BL777" s="142"/>
      <c r="BM777" s="142"/>
      <c r="BN777" s="142"/>
      <c r="BO777" s="142"/>
      <c r="BP777" s="142"/>
      <c r="BQ777" s="142"/>
      <c r="BR777" s="142"/>
      <c r="BS777" s="142"/>
      <c r="BT777" s="142"/>
      <c r="BU777" s="142"/>
      <c r="BV777" s="142"/>
      <c r="BW777" s="142"/>
      <c r="BX777" s="142"/>
      <c r="BY777" s="142"/>
      <c r="BZ777" s="142"/>
      <c r="CA777" s="142"/>
      <c r="CB777" s="142"/>
      <c r="CC777" s="142"/>
      <c r="CD777" s="142"/>
      <c r="CE777" s="142"/>
      <c r="CF777" s="142"/>
      <c r="CG777" s="142"/>
      <c r="CH777" s="142"/>
      <c r="CI777" s="142"/>
      <c r="CJ777" s="142"/>
      <c r="CK777" s="142"/>
      <c r="CL777" s="142"/>
      <c r="CM777" s="142"/>
      <c r="CN777" s="142"/>
      <c r="CO777" s="142"/>
      <c r="CP777" s="142"/>
      <c r="CQ777" s="142"/>
      <c r="CR777" s="142"/>
      <c r="CS777" s="142"/>
      <c r="CT777" s="142"/>
      <c r="CU777" s="142"/>
      <c r="CV777" s="142"/>
      <c r="CW777" s="142"/>
      <c r="CX777" s="142"/>
      <c r="CY777" s="142"/>
      <c r="CZ777" s="142"/>
      <c r="DA777" s="142"/>
      <c r="DB777" s="142"/>
      <c r="DC777" s="142"/>
      <c r="DD777" s="142"/>
      <c r="DE777" s="142"/>
      <c r="DF777" s="142"/>
      <c r="DG777" s="142"/>
      <c r="DH777" s="142"/>
      <c r="DI777" s="142"/>
      <c r="DJ777" s="142"/>
      <c r="DK777" s="142"/>
      <c r="DL777" s="142"/>
      <c r="DM777" s="142"/>
      <c r="EG777" s="41"/>
      <c r="EH777" s="41"/>
      <c r="EI777" s="41"/>
      <c r="EJ777" s="41"/>
      <c r="EK777" s="41"/>
      <c r="EL777" s="41"/>
      <c r="EM777" s="141"/>
      <c r="EN777" s="41"/>
      <c r="EW777" s="41"/>
      <c r="EX777" s="41"/>
    </row>
    <row r="778" spans="1:154" s="143" customFormat="1" x14ac:dyDescent="0.2">
      <c r="A778" s="41"/>
      <c r="B778" s="139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1"/>
      <c r="AG778" s="41"/>
      <c r="AH778" s="41"/>
      <c r="AI778" s="41"/>
      <c r="AJ778" s="41"/>
      <c r="AK778" s="41"/>
      <c r="AL778" s="41"/>
      <c r="AM778" s="41"/>
      <c r="AN778" s="41"/>
      <c r="AO778" s="41"/>
      <c r="AP778" s="140"/>
      <c r="AQ778" s="41"/>
      <c r="AR778" s="141"/>
      <c r="AS778" s="117"/>
      <c r="AT778" s="117"/>
      <c r="AU778" s="117"/>
      <c r="AV778" s="142"/>
      <c r="AW778" s="142"/>
      <c r="AX778" s="142"/>
      <c r="AY778" s="142"/>
      <c r="AZ778" s="142"/>
      <c r="BA778" s="142"/>
      <c r="BB778" s="142"/>
      <c r="BC778" s="142"/>
      <c r="BD778" s="142"/>
      <c r="BE778" s="142"/>
      <c r="BF778" s="142"/>
      <c r="BG778" s="142"/>
      <c r="BH778" s="142"/>
      <c r="BI778" s="142"/>
      <c r="BJ778" s="142"/>
      <c r="BK778" s="142"/>
      <c r="BL778" s="142"/>
      <c r="BM778" s="142"/>
      <c r="BN778" s="142"/>
      <c r="BO778" s="142"/>
      <c r="BP778" s="142"/>
      <c r="BQ778" s="142"/>
      <c r="BR778" s="142"/>
      <c r="BS778" s="142"/>
      <c r="BT778" s="142"/>
      <c r="BU778" s="142"/>
      <c r="BV778" s="142"/>
      <c r="BW778" s="142"/>
      <c r="BX778" s="142"/>
      <c r="BY778" s="142"/>
      <c r="BZ778" s="142"/>
      <c r="CA778" s="142"/>
      <c r="CB778" s="142"/>
      <c r="CC778" s="142"/>
      <c r="CD778" s="142"/>
      <c r="CE778" s="142"/>
      <c r="CF778" s="142"/>
      <c r="CG778" s="142"/>
      <c r="CH778" s="142"/>
      <c r="CI778" s="142"/>
      <c r="CJ778" s="142"/>
      <c r="CK778" s="142"/>
      <c r="CL778" s="142"/>
      <c r="CM778" s="142"/>
      <c r="CN778" s="142"/>
      <c r="CO778" s="142"/>
      <c r="CP778" s="142"/>
      <c r="CQ778" s="142"/>
      <c r="CR778" s="142"/>
      <c r="CS778" s="142"/>
      <c r="CT778" s="142"/>
      <c r="CU778" s="142"/>
      <c r="CV778" s="142"/>
      <c r="CW778" s="142"/>
      <c r="CX778" s="142"/>
      <c r="CY778" s="142"/>
      <c r="CZ778" s="142"/>
      <c r="DA778" s="142"/>
      <c r="DB778" s="142"/>
      <c r="DC778" s="142"/>
      <c r="DD778" s="142"/>
      <c r="DE778" s="142"/>
      <c r="DF778" s="142"/>
      <c r="DG778" s="142"/>
      <c r="DH778" s="142"/>
      <c r="DI778" s="142"/>
      <c r="DJ778" s="142"/>
      <c r="DK778" s="142"/>
      <c r="DL778" s="142"/>
      <c r="DM778" s="142"/>
      <c r="EG778" s="41"/>
      <c r="EH778" s="41"/>
      <c r="EI778" s="41"/>
      <c r="EJ778" s="41"/>
      <c r="EK778" s="41"/>
      <c r="EL778" s="41"/>
      <c r="EM778" s="141"/>
      <c r="EN778" s="41"/>
      <c r="EW778" s="41"/>
      <c r="EX778" s="41"/>
    </row>
  </sheetData>
  <conditionalFormatting sqref="E47 I47 N47:O47">
    <cfRule type="cellIs" dxfId="12" priority="8" stopIfTrue="1" operator="equal">
      <formula>"verificare"</formula>
    </cfRule>
    <cfRule type="cellIs" dxfId="11" priority="9" stopIfTrue="1" operator="equal">
      <formula>"compila csbno"</formula>
    </cfRule>
    <cfRule type="cellIs" dxfId="10" priority="10" stopIfTrue="1" operator="equal">
      <formula>"inserire da biblioteca"</formula>
    </cfRule>
  </conditionalFormatting>
  <conditionalFormatting sqref="DS50">
    <cfRule type="cellIs" dxfId="9" priority="11" stopIfTrue="1" operator="equal">
      <formula>"verificare"</formula>
    </cfRule>
    <cfRule type="cellIs" dxfId="8" priority="12" stopIfTrue="1" operator="equal">
      <formula>"compila csbno"</formula>
    </cfRule>
    <cfRule type="cellIs" dxfId="7" priority="13" stopIfTrue="1" operator="equal">
      <formula>"inserire da biblioteca"</formula>
    </cfRule>
  </conditionalFormatting>
  <conditionalFormatting sqref="AC41:AF41">
    <cfRule type="cellIs" dxfId="6" priority="7" stopIfTrue="1" operator="equal">
      <formula>"verificare"</formula>
    </cfRule>
  </conditionalFormatting>
  <conditionalFormatting sqref="DY5">
    <cfRule type="cellIs" dxfId="5" priority="4" stopIfTrue="1" operator="equal">
      <formula>"verificare"</formula>
    </cfRule>
    <cfRule type="cellIs" dxfId="4" priority="5" stopIfTrue="1" operator="equal">
      <formula>"compila csbno"</formula>
    </cfRule>
    <cfRule type="cellIs" dxfId="3" priority="6" stopIfTrue="1" operator="equal">
      <formula>"inserire da biblioteca"</formula>
    </cfRule>
  </conditionalFormatting>
  <conditionalFormatting sqref="DY4:ED4">
    <cfRule type="cellIs" dxfId="2" priority="1" stopIfTrue="1" operator="equal">
      <formula>"verificare"</formula>
    </cfRule>
    <cfRule type="cellIs" dxfId="1" priority="2" stopIfTrue="1" operator="equal">
      <formula>"compila csbno"</formula>
    </cfRule>
    <cfRule type="cellIs" dxfId="0" priority="3" stopIfTrue="1" operator="equal">
      <formula>"inserire da biblioteca"</formula>
    </cfRule>
  </conditionalFormatting>
  <pageMargins left="0.45" right="0.33" top="0.47" bottom="0.54" header="0.5" footer="0.5"/>
  <pageSetup paperSize="9" scale="80" orientation="landscape" blackAndWhite="1" horizontalDpi="360" r:id="rId1"/>
  <headerFooter alignWithMargins="0">
    <oddFooter>&amp;L&amp;P/&amp;N</oddFooter>
  </headerFooter>
  <colBreaks count="4" manualBreakCount="4">
    <brk id="19" max="1048575" man="1"/>
    <brk id="78" max="1048575" man="1"/>
    <brk id="91" max="1048575" man="1"/>
    <brk id="11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questionario2014</vt:lpstr>
      <vt:lpstr>costolibro1</vt:lpstr>
      <vt:lpstr>costomultimediale1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r.clerici</dc:creator>
  <cp:lastModifiedBy>r.clerici</cp:lastModifiedBy>
  <dcterms:created xsi:type="dcterms:W3CDTF">2015-09-06T20:58:25Z</dcterms:created>
  <dcterms:modified xsi:type="dcterms:W3CDTF">2015-09-06T21:08:34Z</dcterms:modified>
</cp:coreProperties>
</file>